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checkCompatibility="1" defaultThemeVersion="124226"/>
  <mc:AlternateContent xmlns:mc="http://schemas.openxmlformats.org/markup-compatibility/2006">
    <mc:Choice Requires="x15">
      <x15ac:absPath xmlns:x15ac="http://schemas.microsoft.com/office/spreadsheetml/2010/11/ac" url="Z:\Fellfab_Website\2021 Website Updates\"/>
    </mc:Choice>
  </mc:AlternateContent>
  <xr:revisionPtr revIDLastSave="0" documentId="13_ncr:1_{78B37DF9-7116-4C92-9868-A05525064D7F}" xr6:coauthVersionLast="47" xr6:coauthVersionMax="47" xr10:uidLastSave="{00000000-0000-0000-0000-000000000000}"/>
  <bookViews>
    <workbookView xWindow="-108" yWindow="-108" windowWidth="23256" windowHeight="12576" xr2:uid="{00000000-000D-0000-FFFF-FFFF00000000}"/>
  </bookViews>
  <sheets>
    <sheet name="EP Form" sheetId="7" r:id="rId1"/>
    <sheet name="InfoSheet" sheetId="11" r:id="rId2"/>
    <sheet name="Millimeter to Inches Calc" sheetId="26" r:id="rId3"/>
    <sheet name="Cutout Example" sheetId="32" r:id="rId4"/>
    <sheet name="OfficeOnlyA" sheetId="25" r:id="rId5"/>
    <sheet name="OfficeOnlyB" sheetId="27" r:id="rId6"/>
    <sheet name="OfficeOnlyC" sheetId="28" r:id="rId7"/>
    <sheet name="OfficeOnlyD" sheetId="29" r:id="rId8"/>
    <sheet name="OfficeOnlyE" sheetId="30" r:id="rId9"/>
    <sheet name="OfficeOnlyF" sheetId="31" r:id="rId10"/>
  </sheets>
  <definedNames>
    <definedName name="Colour">#REF!</definedName>
    <definedName name="Colours">#REF!</definedName>
    <definedName name="Material">#REF!</definedName>
    <definedName name="_xlnm.Print_Area" localSheetId="3">'Cutout Example'!$B$2:$Q$31</definedName>
    <definedName name="_xlnm.Print_Area" localSheetId="0">'EP Form'!$B$2:$Q$80</definedName>
    <definedName name="_xlnm.Print_Area" localSheetId="1">InfoSheet!$B$2:$P$90</definedName>
    <definedName name="_xlnm.Print_Area" localSheetId="4">OfficeOnlyA!$A$1:$S$77</definedName>
    <definedName name="_xlnm.Print_Area" localSheetId="5">OfficeOnlyB!$A$1:$S$77</definedName>
    <definedName name="_xlnm.Print_Area" localSheetId="6">OfficeOnlyC!$A$1:$S$78</definedName>
    <definedName name="_xlnm.Print_Area" localSheetId="7">OfficeOnlyD!$A$1:$S$78</definedName>
    <definedName name="_xlnm.Print_Area" localSheetId="8">OfficeOnlyE!$A$1:$S$78</definedName>
    <definedName name="_xlnm.Print_Area" localSheetId="9">OfficeOnlyF!$A$1:$S$78</definedName>
    <definedName name="Suspen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6" i="7" l="1"/>
  <c r="D15" i="28"/>
  <c r="J14" i="28" l="1"/>
  <c r="T14" i="28" s="1"/>
  <c r="F55" i="7"/>
  <c r="D56" i="7" s="1"/>
  <c r="B14" i="29"/>
  <c r="B15" i="29"/>
  <c r="B16" i="29"/>
  <c r="B17" i="29"/>
  <c r="B18" i="29"/>
  <c r="B19" i="29"/>
  <c r="AI14" i="28" l="1"/>
  <c r="AL14" i="28"/>
  <c r="AK14" i="28"/>
  <c r="Y14" i="28"/>
  <c r="AD14" i="28"/>
  <c r="W14" i="28"/>
  <c r="AJ14" i="28"/>
  <c r="AG14" i="28"/>
  <c r="V14" i="28"/>
  <c r="AB14" i="28"/>
  <c r="AA14" i="28"/>
  <c r="AF14" i="28"/>
  <c r="U14" i="28"/>
  <c r="Z14" i="28"/>
  <c r="AE14" i="28"/>
  <c r="D55" i="7"/>
  <c r="P38" i="7"/>
  <c r="P39" i="7"/>
  <c r="J31" i="26"/>
  <c r="J32" i="26"/>
  <c r="J33" i="26"/>
  <c r="E31" i="26"/>
  <c r="E32" i="26"/>
  <c r="E33" i="26"/>
  <c r="D9" i="26"/>
  <c r="E9" i="26" s="1"/>
  <c r="D10" i="26"/>
  <c r="E10" i="26" s="1"/>
  <c r="D11" i="26"/>
  <c r="E11" i="26" s="1"/>
  <c r="D12" i="26"/>
  <c r="E12" i="26" s="1"/>
  <c r="D13" i="26"/>
  <c r="E13" i="26" s="1"/>
  <c r="D14" i="26"/>
  <c r="E14" i="26" s="1"/>
  <c r="D15" i="26"/>
  <c r="E15" i="26" s="1"/>
  <c r="D16" i="26"/>
  <c r="E16" i="26" s="1"/>
  <c r="D17" i="26"/>
  <c r="E17" i="26" s="1"/>
  <c r="D18" i="26"/>
  <c r="E18" i="26" s="1"/>
  <c r="D19" i="26"/>
  <c r="E19" i="26" s="1"/>
  <c r="D20" i="26"/>
  <c r="E20" i="26" s="1"/>
  <c r="D21" i="26"/>
  <c r="E21" i="26" s="1"/>
  <c r="D22" i="26"/>
  <c r="E22" i="26" s="1"/>
  <c r="D23" i="26"/>
  <c r="E23" i="26" s="1"/>
  <c r="D24" i="26"/>
  <c r="E24" i="26" s="1"/>
  <c r="D25" i="26"/>
  <c r="E25" i="26" s="1"/>
  <c r="D26" i="26"/>
  <c r="E26" i="26" s="1"/>
  <c r="D27" i="26"/>
  <c r="E27" i="26" s="1"/>
  <c r="D28" i="26"/>
  <c r="E28" i="26" s="1"/>
  <c r="D29" i="26"/>
  <c r="E29" i="26" s="1"/>
  <c r="D30" i="26"/>
  <c r="E30" i="26" s="1"/>
  <c r="J9" i="26"/>
  <c r="J30" i="26"/>
  <c r="J29" i="26"/>
  <c r="J28" i="26"/>
  <c r="J27" i="26"/>
  <c r="J26" i="26"/>
  <c r="J25" i="26"/>
  <c r="J24" i="26"/>
  <c r="J23" i="26"/>
  <c r="J22" i="26"/>
  <c r="J21" i="26"/>
  <c r="J20" i="26"/>
  <c r="J19" i="26"/>
  <c r="J18" i="26"/>
  <c r="J17" i="26"/>
  <c r="J16" i="26"/>
  <c r="J15" i="26"/>
  <c r="J14" i="26"/>
  <c r="J13" i="26"/>
  <c r="J12" i="26"/>
  <c r="J11" i="26"/>
  <c r="J10" i="26"/>
  <c r="J6" i="26"/>
  <c r="D6" i="26"/>
  <c r="E6" i="26" s="1"/>
  <c r="I14" i="30" l="1"/>
  <c r="J14" i="30"/>
  <c r="K14" i="30"/>
  <c r="L14" i="30"/>
  <c r="M14" i="30"/>
  <c r="N14" i="30"/>
  <c r="O14" i="30"/>
  <c r="I15" i="30"/>
  <c r="J15" i="30"/>
  <c r="K15" i="30"/>
  <c r="L15" i="30"/>
  <c r="M15" i="30"/>
  <c r="P36" i="30" s="1"/>
  <c r="N15" i="30"/>
  <c r="O15" i="30"/>
  <c r="I16" i="30"/>
  <c r="J16" i="30"/>
  <c r="K16" i="30"/>
  <c r="L16" i="30"/>
  <c r="M16" i="30"/>
  <c r="K55" i="30" s="1"/>
  <c r="N16" i="30"/>
  <c r="O16" i="30"/>
  <c r="P16" i="30"/>
  <c r="I17" i="30"/>
  <c r="J17" i="30"/>
  <c r="K17" i="30"/>
  <c r="L17" i="30"/>
  <c r="M17" i="30"/>
  <c r="N17" i="30"/>
  <c r="O17" i="30"/>
  <c r="P17" i="30"/>
  <c r="I18" i="30"/>
  <c r="J18" i="30"/>
  <c r="K18" i="30"/>
  <c r="L18" i="30"/>
  <c r="M18" i="30"/>
  <c r="N18" i="30"/>
  <c r="O18" i="30"/>
  <c r="P18" i="30"/>
  <c r="I19" i="30"/>
  <c r="J19" i="30"/>
  <c r="K19" i="30"/>
  <c r="L19" i="30"/>
  <c r="M19" i="30"/>
  <c r="N19" i="30"/>
  <c r="O19" i="30"/>
  <c r="I20" i="30"/>
  <c r="J20" i="30"/>
  <c r="K20" i="30"/>
  <c r="L20" i="30"/>
  <c r="M20" i="30"/>
  <c r="N20" i="30"/>
  <c r="O20" i="30"/>
  <c r="P20" i="30"/>
  <c r="I16" i="25"/>
  <c r="O75" i="31"/>
  <c r="N75" i="31"/>
  <c r="M75" i="31"/>
  <c r="L75" i="31"/>
  <c r="K75" i="31"/>
  <c r="J75" i="31"/>
  <c r="I75" i="31"/>
  <c r="H75" i="31"/>
  <c r="G75" i="31"/>
  <c r="F75" i="31"/>
  <c r="E75" i="31"/>
  <c r="D75" i="31"/>
  <c r="C75" i="31"/>
  <c r="B23" i="31"/>
  <c r="M23" i="31" s="1"/>
  <c r="O20" i="31"/>
  <c r="N20" i="31"/>
  <c r="M20" i="31"/>
  <c r="L20" i="31"/>
  <c r="K20" i="31"/>
  <c r="J20" i="31"/>
  <c r="I20" i="31"/>
  <c r="P19" i="31"/>
  <c r="O19" i="31"/>
  <c r="N19" i="31"/>
  <c r="M19" i="31"/>
  <c r="L19" i="31"/>
  <c r="K19" i="31"/>
  <c r="J19" i="31"/>
  <c r="I19" i="31"/>
  <c r="E19" i="31"/>
  <c r="H23" i="31" s="1"/>
  <c r="D19" i="31"/>
  <c r="C19" i="31"/>
  <c r="B19" i="31"/>
  <c r="P18" i="31"/>
  <c r="O18" i="31"/>
  <c r="N18" i="31"/>
  <c r="M18" i="31"/>
  <c r="L18" i="31"/>
  <c r="K18" i="31"/>
  <c r="J18" i="31"/>
  <c r="I18" i="31"/>
  <c r="E18" i="31"/>
  <c r="D18" i="31"/>
  <c r="C18" i="31"/>
  <c r="B18" i="31"/>
  <c r="P17" i="31"/>
  <c r="O17" i="31"/>
  <c r="Q51" i="31" s="1"/>
  <c r="N17" i="31"/>
  <c r="M17" i="31"/>
  <c r="P55" i="31" s="1"/>
  <c r="L17" i="31"/>
  <c r="K17" i="31"/>
  <c r="J17" i="31"/>
  <c r="I17" i="31"/>
  <c r="E17" i="31"/>
  <c r="D17" i="31"/>
  <c r="C17" i="31"/>
  <c r="P16" i="31"/>
  <c r="O16" i="31"/>
  <c r="L51" i="31" s="1"/>
  <c r="N16" i="31"/>
  <c r="K47" i="31" s="1"/>
  <c r="M16" i="31"/>
  <c r="K55" i="31" s="1"/>
  <c r="L16" i="31"/>
  <c r="J48" i="31" s="1"/>
  <c r="K16" i="31"/>
  <c r="J16" i="31"/>
  <c r="I16" i="31"/>
  <c r="E16" i="31"/>
  <c r="D16" i="31"/>
  <c r="C16" i="31"/>
  <c r="B16" i="31"/>
  <c r="O15" i="31"/>
  <c r="Q32" i="31" s="1"/>
  <c r="N15" i="31"/>
  <c r="Q28" i="31" s="1"/>
  <c r="M15" i="31"/>
  <c r="P36" i="31" s="1"/>
  <c r="L15" i="31"/>
  <c r="O29" i="31" s="1"/>
  <c r="K15" i="31"/>
  <c r="J15" i="31"/>
  <c r="I15" i="31"/>
  <c r="E15" i="31"/>
  <c r="D15" i="31"/>
  <c r="C15" i="31"/>
  <c r="B15" i="31"/>
  <c r="O14" i="31"/>
  <c r="L32" i="31" s="1"/>
  <c r="N14" i="31"/>
  <c r="K28" i="31" s="1"/>
  <c r="M14" i="31"/>
  <c r="L14" i="31"/>
  <c r="J29" i="31" s="1"/>
  <c r="K14" i="31"/>
  <c r="J14" i="31"/>
  <c r="I14" i="31"/>
  <c r="E14" i="31"/>
  <c r="D14" i="31"/>
  <c r="C14" i="31"/>
  <c r="B14" i="31"/>
  <c r="M7" i="31"/>
  <c r="E7" i="31"/>
  <c r="M6" i="31"/>
  <c r="E6" i="31"/>
  <c r="O75" i="30"/>
  <c r="N75" i="30"/>
  <c r="M75" i="30"/>
  <c r="L75" i="30"/>
  <c r="K75" i="30"/>
  <c r="J75" i="30"/>
  <c r="I75" i="30"/>
  <c r="H75" i="30"/>
  <c r="G75" i="30"/>
  <c r="F75" i="30"/>
  <c r="E75" i="30"/>
  <c r="D75" i="30"/>
  <c r="C75" i="30"/>
  <c r="M23" i="30"/>
  <c r="B23" i="30"/>
  <c r="E19" i="30"/>
  <c r="D19" i="30"/>
  <c r="C19" i="30"/>
  <c r="B19" i="30"/>
  <c r="E18" i="30"/>
  <c r="H23" i="30" s="1"/>
  <c r="D18" i="30"/>
  <c r="C18" i="30"/>
  <c r="B18" i="30"/>
  <c r="E17" i="30"/>
  <c r="D17" i="30"/>
  <c r="C17" i="30"/>
  <c r="E16" i="30"/>
  <c r="D16" i="30"/>
  <c r="C16" i="30"/>
  <c r="B16" i="30"/>
  <c r="E15" i="30"/>
  <c r="D15" i="30"/>
  <c r="C15" i="30"/>
  <c r="B15" i="30"/>
  <c r="E14" i="30"/>
  <c r="D14" i="30"/>
  <c r="C14" i="30"/>
  <c r="B14" i="30"/>
  <c r="M7" i="30"/>
  <c r="E7" i="30"/>
  <c r="M6" i="30"/>
  <c r="E6" i="30"/>
  <c r="O75" i="29"/>
  <c r="N75" i="29"/>
  <c r="M75" i="29"/>
  <c r="L75" i="29"/>
  <c r="K75" i="29"/>
  <c r="J75" i="29"/>
  <c r="I75" i="29"/>
  <c r="H75" i="29"/>
  <c r="G75" i="29"/>
  <c r="F75" i="29"/>
  <c r="E75" i="29"/>
  <c r="D75" i="29"/>
  <c r="C75" i="29"/>
  <c r="B23" i="29"/>
  <c r="M23" i="29" s="1"/>
  <c r="P20" i="29"/>
  <c r="O20" i="29"/>
  <c r="N20" i="29"/>
  <c r="M20" i="29"/>
  <c r="L20" i="29"/>
  <c r="K20" i="29"/>
  <c r="J20" i="29"/>
  <c r="I20" i="29"/>
  <c r="P19" i="29"/>
  <c r="O19" i="29"/>
  <c r="N19" i="29"/>
  <c r="M19" i="29"/>
  <c r="L19" i="29"/>
  <c r="K19" i="29"/>
  <c r="J19" i="29"/>
  <c r="I19" i="29"/>
  <c r="E19" i="29"/>
  <c r="D19" i="29"/>
  <c r="C19" i="29"/>
  <c r="O18" i="29"/>
  <c r="N18" i="29"/>
  <c r="M18" i="29"/>
  <c r="L18" i="29"/>
  <c r="K18" i="29"/>
  <c r="J18" i="29"/>
  <c r="I18" i="29"/>
  <c r="E18" i="29"/>
  <c r="D18" i="29"/>
  <c r="C18" i="29"/>
  <c r="P17" i="29"/>
  <c r="O17" i="29"/>
  <c r="N17" i="29"/>
  <c r="M17" i="29"/>
  <c r="L17" i="29"/>
  <c r="K17" i="29"/>
  <c r="J17" i="29"/>
  <c r="I17" i="29"/>
  <c r="E17" i="29"/>
  <c r="H23" i="29" s="1"/>
  <c r="D17" i="29"/>
  <c r="C17" i="29"/>
  <c r="P16" i="29"/>
  <c r="O16" i="29"/>
  <c r="N16" i="29"/>
  <c r="M16" i="29"/>
  <c r="K55" i="29" s="1"/>
  <c r="L16" i="29"/>
  <c r="K16" i="29"/>
  <c r="J16" i="29"/>
  <c r="I16" i="29"/>
  <c r="E16" i="29"/>
  <c r="D16" i="29"/>
  <c r="C16" i="29"/>
  <c r="O15" i="29"/>
  <c r="N15" i="29"/>
  <c r="M15" i="29"/>
  <c r="P36" i="29" s="1"/>
  <c r="L15" i="29"/>
  <c r="K15" i="29"/>
  <c r="J15" i="29"/>
  <c r="I15" i="29"/>
  <c r="E15" i="29"/>
  <c r="D15" i="29"/>
  <c r="C15" i="29"/>
  <c r="O14" i="29"/>
  <c r="N14" i="29"/>
  <c r="M14" i="29"/>
  <c r="L14" i="29"/>
  <c r="K14" i="29"/>
  <c r="J14" i="29"/>
  <c r="I14" i="29"/>
  <c r="E14" i="29"/>
  <c r="D14" i="29"/>
  <c r="C14" i="29"/>
  <c r="M7" i="29"/>
  <c r="E7" i="29"/>
  <c r="M6" i="29"/>
  <c r="E6" i="29"/>
  <c r="O75" i="28"/>
  <c r="N75" i="28"/>
  <c r="M75" i="28"/>
  <c r="L75" i="28"/>
  <c r="K75" i="28"/>
  <c r="J75" i="28"/>
  <c r="I75" i="28"/>
  <c r="H75" i="28"/>
  <c r="G75" i="28"/>
  <c r="F75" i="28"/>
  <c r="E75" i="28"/>
  <c r="D75" i="28"/>
  <c r="C75" i="28"/>
  <c r="B23" i="28"/>
  <c r="M23" i="28" s="1"/>
  <c r="P20" i="28"/>
  <c r="O20" i="28"/>
  <c r="N20" i="28"/>
  <c r="M20" i="28"/>
  <c r="L20" i="28"/>
  <c r="K20" i="28"/>
  <c r="J20" i="28"/>
  <c r="I20" i="28"/>
  <c r="P19" i="28"/>
  <c r="O19" i="28"/>
  <c r="N19" i="28"/>
  <c r="M19" i="28"/>
  <c r="L19" i="28"/>
  <c r="K19" i="28"/>
  <c r="J19" i="28"/>
  <c r="I19" i="28"/>
  <c r="E19" i="28"/>
  <c r="D19" i="28"/>
  <c r="C19" i="28"/>
  <c r="B19" i="28"/>
  <c r="P18" i="28"/>
  <c r="O18" i="28"/>
  <c r="N18" i="28"/>
  <c r="M18" i="28"/>
  <c r="L18" i="28"/>
  <c r="K18" i="28"/>
  <c r="J18" i="28"/>
  <c r="I18" i="28"/>
  <c r="E18" i="28"/>
  <c r="D18" i="28"/>
  <c r="C18" i="28"/>
  <c r="B18" i="28"/>
  <c r="O17" i="28"/>
  <c r="N17" i="28"/>
  <c r="M17" i="28"/>
  <c r="L17" i="28"/>
  <c r="K17" i="28"/>
  <c r="J17" i="28"/>
  <c r="I17" i="28"/>
  <c r="E17" i="28"/>
  <c r="D17" i="28"/>
  <c r="C17" i="28"/>
  <c r="B17" i="28"/>
  <c r="P16" i="28"/>
  <c r="O16" i="28"/>
  <c r="N16" i="28"/>
  <c r="M16" i="28"/>
  <c r="L16" i="28"/>
  <c r="K16" i="28"/>
  <c r="J16" i="28"/>
  <c r="I16" i="28"/>
  <c r="E16" i="28"/>
  <c r="H23" i="28" s="1"/>
  <c r="D16" i="28"/>
  <c r="C16" i="28"/>
  <c r="B16" i="28"/>
  <c r="O15" i="28"/>
  <c r="N15" i="28"/>
  <c r="M15" i="28"/>
  <c r="L15" i="28"/>
  <c r="K15" i="28"/>
  <c r="J15" i="28"/>
  <c r="I15" i="28"/>
  <c r="E15" i="28"/>
  <c r="C15" i="28"/>
  <c r="B15" i="28"/>
  <c r="O14" i="28"/>
  <c r="N14" i="28"/>
  <c r="M14" i="28"/>
  <c r="L14" i="28"/>
  <c r="K14" i="28"/>
  <c r="I14" i="28"/>
  <c r="E14" i="28"/>
  <c r="D14" i="28"/>
  <c r="C14" i="28"/>
  <c r="B14" i="28"/>
  <c r="M7" i="28"/>
  <c r="E7" i="28"/>
  <c r="M6" i="28"/>
  <c r="E6" i="28"/>
  <c r="O74" i="27"/>
  <c r="N74" i="27"/>
  <c r="M74" i="27"/>
  <c r="L74" i="27"/>
  <c r="K74" i="27"/>
  <c r="J74" i="27"/>
  <c r="I74" i="27"/>
  <c r="H74" i="27"/>
  <c r="G74" i="27"/>
  <c r="F74" i="27"/>
  <c r="E74" i="27"/>
  <c r="D74" i="27"/>
  <c r="C74" i="27"/>
  <c r="B23" i="27"/>
  <c r="M23" i="27" s="1"/>
  <c r="P20" i="27"/>
  <c r="O20" i="27"/>
  <c r="N20" i="27"/>
  <c r="M20" i="27"/>
  <c r="L20" i="27"/>
  <c r="K20" i="27"/>
  <c r="J20" i="27"/>
  <c r="I20" i="27"/>
  <c r="P19" i="27"/>
  <c r="O19" i="27"/>
  <c r="N19" i="27"/>
  <c r="M19" i="27"/>
  <c r="L19" i="27"/>
  <c r="K19" i="27"/>
  <c r="J19" i="27"/>
  <c r="I19" i="27"/>
  <c r="E19" i="27"/>
  <c r="D19" i="27"/>
  <c r="C19" i="27"/>
  <c r="B19" i="27"/>
  <c r="P18" i="27"/>
  <c r="O18" i="27"/>
  <c r="N18" i="27"/>
  <c r="M18" i="27"/>
  <c r="L18" i="27"/>
  <c r="K18" i="27"/>
  <c r="J18" i="27"/>
  <c r="I18" i="27"/>
  <c r="E18" i="27"/>
  <c r="D18" i="27"/>
  <c r="C18" i="27"/>
  <c r="B18" i="27"/>
  <c r="P17" i="27"/>
  <c r="O17" i="27"/>
  <c r="N17" i="27"/>
  <c r="M17" i="27"/>
  <c r="L17" i="27"/>
  <c r="K17" i="27"/>
  <c r="J17" i="27"/>
  <c r="I17" i="27"/>
  <c r="E17" i="27"/>
  <c r="D17" i="27"/>
  <c r="C17" i="27"/>
  <c r="B17" i="27"/>
  <c r="P16" i="27"/>
  <c r="O16" i="27"/>
  <c r="N16" i="27"/>
  <c r="M16" i="27"/>
  <c r="K54" i="27" s="1"/>
  <c r="L16" i="27"/>
  <c r="K16" i="27"/>
  <c r="J16" i="27"/>
  <c r="I16" i="27"/>
  <c r="E16" i="27"/>
  <c r="D16" i="27"/>
  <c r="C16" i="27"/>
  <c r="B16" i="27"/>
  <c r="O15" i="27"/>
  <c r="N15" i="27"/>
  <c r="M15" i="27"/>
  <c r="P36" i="27" s="1"/>
  <c r="L15" i="27"/>
  <c r="K15" i="27"/>
  <c r="J15" i="27"/>
  <c r="I15" i="27"/>
  <c r="E15" i="27"/>
  <c r="H23" i="27" s="1"/>
  <c r="D15" i="27"/>
  <c r="C15" i="27"/>
  <c r="B15" i="27"/>
  <c r="O14" i="27"/>
  <c r="N14" i="27"/>
  <c r="M14" i="27"/>
  <c r="K36" i="27" s="1"/>
  <c r="L14" i="27"/>
  <c r="K14" i="27"/>
  <c r="J14" i="27"/>
  <c r="I14" i="27"/>
  <c r="E14" i="27"/>
  <c r="D14" i="27"/>
  <c r="C14" i="27"/>
  <c r="B14" i="27"/>
  <c r="M7" i="27"/>
  <c r="E7" i="27"/>
  <c r="M6" i="27"/>
  <c r="E6" i="27"/>
  <c r="W31" i="7"/>
  <c r="W32" i="7"/>
  <c r="W33" i="7"/>
  <c r="W35" i="7"/>
  <c r="W36" i="7"/>
  <c r="W37" i="7"/>
  <c r="W38" i="7"/>
  <c r="W39" i="7"/>
  <c r="W28" i="7"/>
  <c r="AL19" i="30" l="1"/>
  <c r="AB19" i="30"/>
  <c r="AK19" i="30"/>
  <c r="AA19" i="30"/>
  <c r="AG19" i="30"/>
  <c r="W19" i="30"/>
  <c r="T19" i="30"/>
  <c r="AJ19" i="30"/>
  <c r="Z19" i="30"/>
  <c r="AI19" i="30"/>
  <c r="Y19" i="30"/>
  <c r="AF19" i="30"/>
  <c r="V19" i="30"/>
  <c r="AD19" i="30"/>
  <c r="AE19" i="30"/>
  <c r="U19" i="30"/>
  <c r="AL20" i="30"/>
  <c r="AB20" i="30"/>
  <c r="AK20" i="30"/>
  <c r="AA20" i="30"/>
  <c r="AG20" i="30"/>
  <c r="W20" i="30"/>
  <c r="AJ20" i="30"/>
  <c r="Z20" i="30"/>
  <c r="AI20" i="30"/>
  <c r="Y20" i="30"/>
  <c r="AD20" i="30"/>
  <c r="AF20" i="30"/>
  <c r="V20" i="30"/>
  <c r="T20" i="30"/>
  <c r="AE20" i="30"/>
  <c r="U20" i="30"/>
  <c r="AL18" i="28"/>
  <c r="AB18" i="28"/>
  <c r="AI18" i="28"/>
  <c r="Y18" i="28"/>
  <c r="AK18" i="28"/>
  <c r="W18" i="28"/>
  <c r="AF18" i="28"/>
  <c r="AE18" i="28"/>
  <c r="U18" i="28"/>
  <c r="AA18" i="28"/>
  <c r="AG18" i="28"/>
  <c r="V18" i="28"/>
  <c r="AD18" i="28"/>
  <c r="T18" i="28"/>
  <c r="AJ18" i="28"/>
  <c r="Z18" i="28"/>
  <c r="AL18" i="30"/>
  <c r="AB18" i="30"/>
  <c r="AK18" i="30"/>
  <c r="AA18" i="30"/>
  <c r="AG18" i="30"/>
  <c r="W18" i="30"/>
  <c r="AJ18" i="30"/>
  <c r="Z18" i="30"/>
  <c r="AI18" i="30"/>
  <c r="Y18" i="30"/>
  <c r="AF18" i="30"/>
  <c r="V18" i="30"/>
  <c r="AD18" i="30"/>
  <c r="T18" i="30"/>
  <c r="AE18" i="30"/>
  <c r="U18" i="30"/>
  <c r="AL18" i="31"/>
  <c r="AB18" i="31"/>
  <c r="AK18" i="31"/>
  <c r="AA18" i="31"/>
  <c r="AG18" i="31"/>
  <c r="W18" i="31"/>
  <c r="AD18" i="31"/>
  <c r="AJ18" i="31"/>
  <c r="Z18" i="31"/>
  <c r="AI18" i="31"/>
  <c r="Y18" i="31"/>
  <c r="AF18" i="31"/>
  <c r="V18" i="31"/>
  <c r="T18" i="31"/>
  <c r="AE18" i="31"/>
  <c r="U18" i="31"/>
  <c r="AF19" i="28"/>
  <c r="V19" i="28"/>
  <c r="AJ19" i="28"/>
  <c r="AL19" i="28"/>
  <c r="AB19" i="28"/>
  <c r="AA19" i="28"/>
  <c r="AI19" i="28"/>
  <c r="Y19" i="28"/>
  <c r="AE19" i="28"/>
  <c r="U19" i="28"/>
  <c r="AK19" i="28"/>
  <c r="AG19" i="28"/>
  <c r="W19" i="28"/>
  <c r="AD19" i="28"/>
  <c r="T19" i="28"/>
  <c r="Z19" i="28"/>
  <c r="AJ20" i="28"/>
  <c r="Z20" i="28"/>
  <c r="AF20" i="28"/>
  <c r="V20" i="28"/>
  <c r="AL20" i="28"/>
  <c r="AB20" i="28"/>
  <c r="AE20" i="28"/>
  <c r="AD20" i="28"/>
  <c r="AK20" i="28"/>
  <c r="AI20" i="28"/>
  <c r="Y20" i="28"/>
  <c r="U20" i="28"/>
  <c r="AA20" i="28"/>
  <c r="T20" i="28"/>
  <c r="AG20" i="28"/>
  <c r="W20" i="28"/>
  <c r="AL18" i="29"/>
  <c r="AB18" i="29"/>
  <c r="AK18" i="29"/>
  <c r="AA18" i="29"/>
  <c r="AG18" i="29"/>
  <c r="W18" i="29"/>
  <c r="T18" i="29"/>
  <c r="AJ18" i="29"/>
  <c r="Z18" i="29"/>
  <c r="AI18" i="29"/>
  <c r="Y18" i="29"/>
  <c r="AD18" i="29"/>
  <c r="AF18" i="29"/>
  <c r="V18" i="29"/>
  <c r="AE18" i="29"/>
  <c r="U18" i="29"/>
  <c r="AL19" i="29"/>
  <c r="AB19" i="29"/>
  <c r="AK19" i="29"/>
  <c r="AA19" i="29"/>
  <c r="AG19" i="29"/>
  <c r="W19" i="29"/>
  <c r="AJ19" i="29"/>
  <c r="Z19" i="29"/>
  <c r="AI19" i="29"/>
  <c r="Y19" i="29"/>
  <c r="AF19" i="29"/>
  <c r="V19" i="29"/>
  <c r="AD19" i="29"/>
  <c r="T19" i="29"/>
  <c r="AE19" i="29"/>
  <c r="U19" i="29"/>
  <c r="AL20" i="29"/>
  <c r="AB20" i="29"/>
  <c r="AK20" i="29"/>
  <c r="AA20" i="29"/>
  <c r="AG20" i="29"/>
  <c r="W20" i="29"/>
  <c r="T20" i="29"/>
  <c r="AJ20" i="29"/>
  <c r="Z20" i="29"/>
  <c r="AD20" i="29"/>
  <c r="AI20" i="29"/>
  <c r="Y20" i="29"/>
  <c r="AF20" i="29"/>
  <c r="V20" i="29"/>
  <c r="AE20" i="29"/>
  <c r="U20" i="29"/>
  <c r="AL19" i="31"/>
  <c r="AB19" i="31"/>
  <c r="AK19" i="31"/>
  <c r="AA19" i="31"/>
  <c r="AG19" i="31"/>
  <c r="W19" i="31"/>
  <c r="AJ19" i="31"/>
  <c r="Z19" i="31"/>
  <c r="AI19" i="31"/>
  <c r="Y19" i="31"/>
  <c r="AF19" i="31"/>
  <c r="V19" i="31"/>
  <c r="AD19" i="31"/>
  <c r="T19" i="31"/>
  <c r="AE19" i="31"/>
  <c r="U19" i="31"/>
  <c r="AL20" i="31"/>
  <c r="AB20" i="31"/>
  <c r="AK20" i="31"/>
  <c r="AA20" i="31"/>
  <c r="AG20" i="31"/>
  <c r="W20" i="31"/>
  <c r="AJ20" i="31"/>
  <c r="Z20" i="31"/>
  <c r="AI20" i="31"/>
  <c r="Y20" i="31"/>
  <c r="AF20" i="31"/>
  <c r="V20" i="31"/>
  <c r="AD20" i="31"/>
  <c r="AE20" i="31"/>
  <c r="U20" i="31"/>
  <c r="T20" i="31"/>
  <c r="AL18" i="27"/>
  <c r="AB18" i="27"/>
  <c r="AK18" i="27"/>
  <c r="AA18" i="27"/>
  <c r="AG18" i="27"/>
  <c r="W18" i="27"/>
  <c r="AJ18" i="27"/>
  <c r="Z18" i="27"/>
  <c r="AI18" i="27"/>
  <c r="Y18" i="27"/>
  <c r="T18" i="27"/>
  <c r="AF18" i="27"/>
  <c r="V18" i="27"/>
  <c r="AD18" i="27"/>
  <c r="AE18" i="27"/>
  <c r="U18" i="27"/>
  <c r="AL19" i="27"/>
  <c r="AB19" i="27"/>
  <c r="AK19" i="27"/>
  <c r="AA19" i="27"/>
  <c r="AG19" i="27"/>
  <c r="W19" i="27"/>
  <c r="AD19" i="27"/>
  <c r="AJ19" i="27"/>
  <c r="Z19" i="27"/>
  <c r="AI19" i="27"/>
  <c r="Y19" i="27"/>
  <c r="AF19" i="27"/>
  <c r="V19" i="27"/>
  <c r="AE19" i="27"/>
  <c r="U19" i="27"/>
  <c r="T19" i="27"/>
  <c r="AL20" i="27"/>
  <c r="AB20" i="27"/>
  <c r="AK20" i="27"/>
  <c r="AA20" i="27"/>
  <c r="AG20" i="27"/>
  <c r="W20" i="27"/>
  <c r="AJ20" i="27"/>
  <c r="Z20" i="27"/>
  <c r="T20" i="27"/>
  <c r="AI20" i="27"/>
  <c r="Y20" i="27"/>
  <c r="AF20" i="27"/>
  <c r="V20" i="27"/>
  <c r="AD20" i="27"/>
  <c r="AE20" i="27"/>
  <c r="U20" i="27"/>
  <c r="AL15" i="29"/>
  <c r="AB15" i="29"/>
  <c r="U15" i="29"/>
  <c r="AK15" i="29"/>
  <c r="AA15" i="29"/>
  <c r="AJ15" i="29"/>
  <c r="Z15" i="29"/>
  <c r="AI15" i="29"/>
  <c r="Y15" i="29"/>
  <c r="AG15" i="29"/>
  <c r="W15" i="29"/>
  <c r="AF15" i="29"/>
  <c r="V15" i="29"/>
  <c r="AE15" i="29"/>
  <c r="AD15" i="29"/>
  <c r="T15" i="29"/>
  <c r="AL15" i="31"/>
  <c r="AB15" i="31"/>
  <c r="AK15" i="31"/>
  <c r="AA15" i="31"/>
  <c r="AJ15" i="31"/>
  <c r="Z15" i="31"/>
  <c r="U15" i="31"/>
  <c r="AI15" i="31"/>
  <c r="Y15" i="31"/>
  <c r="AG15" i="31"/>
  <c r="W15" i="31"/>
  <c r="AF15" i="31"/>
  <c r="V15" i="31"/>
  <c r="AE15" i="31"/>
  <c r="AD15" i="31"/>
  <c r="T15" i="31"/>
  <c r="AL15" i="28"/>
  <c r="AJ15" i="28"/>
  <c r="AE15" i="28"/>
  <c r="Z15" i="28"/>
  <c r="U15" i="28"/>
  <c r="AI15" i="28"/>
  <c r="V15" i="28"/>
  <c r="AD15" i="28"/>
  <c r="Y15" i="28"/>
  <c r="AA15" i="28"/>
  <c r="AF15" i="28"/>
  <c r="AK15" i="28"/>
  <c r="T15" i="28"/>
  <c r="AG15" i="28"/>
  <c r="AB15" i="28"/>
  <c r="W15" i="28"/>
  <c r="AL15" i="27"/>
  <c r="AB15" i="27"/>
  <c r="AK15" i="27"/>
  <c r="AA15" i="27"/>
  <c r="AJ15" i="27"/>
  <c r="Z15" i="27"/>
  <c r="AI15" i="27"/>
  <c r="Y15" i="27"/>
  <c r="AE15" i="27"/>
  <c r="AG15" i="27"/>
  <c r="W15" i="27"/>
  <c r="AF15" i="27"/>
  <c r="V15" i="27"/>
  <c r="U15" i="27"/>
  <c r="AD15" i="27"/>
  <c r="T15" i="27"/>
  <c r="AL15" i="30"/>
  <c r="AB15" i="30"/>
  <c r="AK15" i="30"/>
  <c r="AA15" i="30"/>
  <c r="AJ15" i="30"/>
  <c r="Z15" i="30"/>
  <c r="AI15" i="30"/>
  <c r="Y15" i="30"/>
  <c r="AG15" i="30"/>
  <c r="W15" i="30"/>
  <c r="U15" i="30"/>
  <c r="AF15" i="30"/>
  <c r="V15" i="30"/>
  <c r="AE15" i="30"/>
  <c r="AD15" i="30"/>
  <c r="T15" i="30"/>
  <c r="AL14" i="29"/>
  <c r="AB14" i="29"/>
  <c r="AK14" i="29"/>
  <c r="AA14" i="29"/>
  <c r="AJ14" i="29"/>
  <c r="Z14" i="29"/>
  <c r="AG14" i="29"/>
  <c r="T14" i="29"/>
  <c r="AI14" i="29"/>
  <c r="Y14" i="29"/>
  <c r="W14" i="29"/>
  <c r="AD14" i="29"/>
  <c r="AF14" i="29"/>
  <c r="V14" i="29"/>
  <c r="AE14" i="29"/>
  <c r="U14" i="29"/>
  <c r="AL14" i="27"/>
  <c r="AB14" i="27"/>
  <c r="AK14" i="27"/>
  <c r="AA14" i="27"/>
  <c r="Z14" i="27"/>
  <c r="T14" i="27"/>
  <c r="AJ14" i="27"/>
  <c r="W14" i="27"/>
  <c r="AI14" i="27"/>
  <c r="Y14" i="27"/>
  <c r="AG14" i="27"/>
  <c r="AF14" i="27"/>
  <c r="V14" i="27"/>
  <c r="AE14" i="27"/>
  <c r="U14" i="27"/>
  <c r="AD14" i="27"/>
  <c r="AL14" i="31"/>
  <c r="AB14" i="31"/>
  <c r="AK14" i="31"/>
  <c r="AA14" i="31"/>
  <c r="AJ14" i="31"/>
  <c r="Z14" i="31"/>
  <c r="AI14" i="31"/>
  <c r="Y14" i="31"/>
  <c r="AG14" i="31"/>
  <c r="W14" i="31"/>
  <c r="AD14" i="31"/>
  <c r="AF14" i="31"/>
  <c r="V14" i="31"/>
  <c r="AE14" i="31"/>
  <c r="U14" i="31"/>
  <c r="T14" i="31"/>
  <c r="AL14" i="30"/>
  <c r="AB14" i="30"/>
  <c r="AK14" i="30"/>
  <c r="AA14" i="30"/>
  <c r="T14" i="30"/>
  <c r="AJ14" i="30"/>
  <c r="Z14" i="30"/>
  <c r="AG14" i="30"/>
  <c r="AD14" i="30"/>
  <c r="AI14" i="30"/>
  <c r="Y14" i="30"/>
  <c r="W14" i="30"/>
  <c r="AF14" i="30"/>
  <c r="V14" i="30"/>
  <c r="AE14" i="30"/>
  <c r="U14" i="30"/>
  <c r="AL17" i="29"/>
  <c r="AB17" i="29"/>
  <c r="AK17" i="29"/>
  <c r="AA17" i="29"/>
  <c r="AJ17" i="29"/>
  <c r="Z17" i="29"/>
  <c r="AI17" i="29"/>
  <c r="Y17" i="29"/>
  <c r="AG17" i="29"/>
  <c r="W17" i="29"/>
  <c r="AE17" i="29"/>
  <c r="AF17" i="29"/>
  <c r="V17" i="29"/>
  <c r="U17" i="29"/>
  <c r="AD17" i="29"/>
  <c r="T17" i="29"/>
  <c r="AL17" i="30"/>
  <c r="AB17" i="30"/>
  <c r="AK17" i="30"/>
  <c r="AA17" i="30"/>
  <c r="AJ17" i="30"/>
  <c r="Z17" i="30"/>
  <c r="AE17" i="30"/>
  <c r="AI17" i="30"/>
  <c r="Y17" i="30"/>
  <c r="U17" i="30"/>
  <c r="AG17" i="30"/>
  <c r="W17" i="30"/>
  <c r="AF17" i="30"/>
  <c r="V17" i="30"/>
  <c r="AD17" i="30"/>
  <c r="T17" i="30"/>
  <c r="AL17" i="27"/>
  <c r="U17" i="27"/>
  <c r="AK17" i="27"/>
  <c r="AA17" i="27"/>
  <c r="AJ17" i="27"/>
  <c r="Z17" i="27"/>
  <c r="AE17" i="27"/>
  <c r="AI17" i="27"/>
  <c r="Y17" i="27"/>
  <c r="AG17" i="27"/>
  <c r="W17" i="27"/>
  <c r="AF17" i="27"/>
  <c r="V17" i="27"/>
  <c r="AD17" i="27"/>
  <c r="T17" i="27"/>
  <c r="AB17" i="27"/>
  <c r="Y17" i="28"/>
  <c r="AF17" i="28"/>
  <c r="AA17" i="28"/>
  <c r="V17" i="28"/>
  <c r="AK17" i="28"/>
  <c r="T17" i="28"/>
  <c r="AI17" i="28"/>
  <c r="AD17" i="28"/>
  <c r="AL17" i="28"/>
  <c r="AG17" i="28"/>
  <c r="AB17" i="28"/>
  <c r="W17" i="28"/>
  <c r="AJ17" i="28"/>
  <c r="AE17" i="28"/>
  <c r="Z17" i="28"/>
  <c r="U17" i="28"/>
  <c r="AL17" i="31"/>
  <c r="AB17" i="31"/>
  <c r="AK17" i="31"/>
  <c r="AA17" i="31"/>
  <c r="AJ17" i="31"/>
  <c r="Z17" i="31"/>
  <c r="AI17" i="31"/>
  <c r="Y17" i="31"/>
  <c r="AE17" i="31"/>
  <c r="AG17" i="31"/>
  <c r="W17" i="31"/>
  <c r="AF17" i="31"/>
  <c r="V17" i="31"/>
  <c r="U17" i="31"/>
  <c r="AD17" i="31"/>
  <c r="T17" i="31"/>
  <c r="AJ16" i="28"/>
  <c r="AG16" i="28"/>
  <c r="Z16" i="28"/>
  <c r="U16" i="28"/>
  <c r="W16" i="28"/>
  <c r="AE16" i="28"/>
  <c r="AD16" i="28"/>
  <c r="AA16" i="28"/>
  <c r="V16" i="28"/>
  <c r="AK16" i="28"/>
  <c r="AI16" i="28"/>
  <c r="AF16" i="28"/>
  <c r="Y16" i="28"/>
  <c r="AL16" i="28"/>
  <c r="AB16" i="28"/>
  <c r="T16" i="28"/>
  <c r="AL16" i="30"/>
  <c r="AB16" i="30"/>
  <c r="AB21" i="30" s="1"/>
  <c r="Q32" i="30" s="1"/>
  <c r="V16" i="30"/>
  <c r="AK16" i="30"/>
  <c r="AA16" i="30"/>
  <c r="AJ16" i="30"/>
  <c r="Z16" i="30"/>
  <c r="AF16" i="30"/>
  <c r="U16" i="30"/>
  <c r="AI16" i="30"/>
  <c r="Y16" i="30"/>
  <c r="AG16" i="30"/>
  <c r="W16" i="30"/>
  <c r="AD16" i="30"/>
  <c r="T16" i="30"/>
  <c r="AE16" i="30"/>
  <c r="AL16" i="31"/>
  <c r="AB16" i="31"/>
  <c r="AF16" i="31"/>
  <c r="U16" i="31"/>
  <c r="AK16" i="31"/>
  <c r="AA16" i="31"/>
  <c r="AJ16" i="31"/>
  <c r="Z16" i="31"/>
  <c r="V16" i="31"/>
  <c r="AE16" i="31"/>
  <c r="AI16" i="31"/>
  <c r="Y16" i="31"/>
  <c r="AG16" i="31"/>
  <c r="W16" i="31"/>
  <c r="AD16" i="31"/>
  <c r="T16" i="31"/>
  <c r="AL16" i="27"/>
  <c r="AL21" i="27" s="1"/>
  <c r="AB16" i="27"/>
  <c r="U16" i="27"/>
  <c r="AK16" i="27"/>
  <c r="AA16" i="27"/>
  <c r="V16" i="27"/>
  <c r="AJ16" i="27"/>
  <c r="Z16" i="27"/>
  <c r="AI16" i="27"/>
  <c r="Y16" i="27"/>
  <c r="AF16" i="27"/>
  <c r="AG16" i="27"/>
  <c r="W16" i="27"/>
  <c r="AD16" i="27"/>
  <c r="T16" i="27"/>
  <c r="AE16" i="27"/>
  <c r="AL16" i="29"/>
  <c r="AL21" i="29" s="1"/>
  <c r="AB16" i="29"/>
  <c r="AB21" i="29" s="1"/>
  <c r="Q32" i="29" s="1"/>
  <c r="AK16" i="29"/>
  <c r="AA16" i="29"/>
  <c r="V16" i="29"/>
  <c r="AJ16" i="29"/>
  <c r="Z16" i="29"/>
  <c r="AI16" i="29"/>
  <c r="Y16" i="29"/>
  <c r="AE16" i="29"/>
  <c r="AG16" i="29"/>
  <c r="W16" i="29"/>
  <c r="AD16" i="29"/>
  <c r="T16" i="29"/>
  <c r="AF16" i="29"/>
  <c r="U16" i="29"/>
  <c r="D20" i="31"/>
  <c r="E26" i="31" s="1"/>
  <c r="C20" i="29"/>
  <c r="B39" i="29" s="1"/>
  <c r="D20" i="29"/>
  <c r="E26" i="29" s="1"/>
  <c r="C20" i="27"/>
  <c r="B39" i="27" s="1"/>
  <c r="D20" i="27"/>
  <c r="E26" i="27" s="1"/>
  <c r="D20" i="28"/>
  <c r="E26" i="28" s="1"/>
  <c r="D20" i="30"/>
  <c r="E26" i="30" s="1"/>
  <c r="C20" i="28"/>
  <c r="B39" i="28" s="1"/>
  <c r="C20" i="31"/>
  <c r="B39" i="31" s="1"/>
  <c r="C20" i="30"/>
  <c r="B39" i="30" s="1"/>
  <c r="K36" i="31"/>
  <c r="J36" i="31"/>
  <c r="K36" i="30"/>
  <c r="K36" i="29"/>
  <c r="K36" i="28"/>
  <c r="E20" i="28"/>
  <c r="E20" i="31"/>
  <c r="E20" i="30"/>
  <c r="E20" i="27"/>
  <c r="E20" i="29"/>
  <c r="S29" i="7"/>
  <c r="S30" i="7"/>
  <c r="S34" i="7"/>
  <c r="S35" i="7"/>
  <c r="S36" i="7"/>
  <c r="S37" i="7"/>
  <c r="S38" i="7"/>
  <c r="S39" i="7"/>
  <c r="S42" i="7"/>
  <c r="S43" i="7"/>
  <c r="S45" i="7"/>
  <c r="S46" i="7"/>
  <c r="S47" i="7"/>
  <c r="S25" i="7"/>
  <c r="S26" i="7"/>
  <c r="S24" i="7"/>
  <c r="W26" i="7"/>
  <c r="W27" i="7"/>
  <c r="W30" i="7"/>
  <c r="O74" i="25"/>
  <c r="N74" i="25"/>
  <c r="M74" i="25"/>
  <c r="L74" i="25"/>
  <c r="K74" i="25"/>
  <c r="J74" i="25"/>
  <c r="I74" i="25"/>
  <c r="H74" i="25"/>
  <c r="G74" i="25"/>
  <c r="F74" i="25"/>
  <c r="E74" i="25"/>
  <c r="D74" i="25"/>
  <c r="C74" i="25"/>
  <c r="B23" i="25"/>
  <c r="M23" i="25" s="1"/>
  <c r="O20" i="25"/>
  <c r="N20" i="25"/>
  <c r="M20" i="25"/>
  <c r="L20" i="25"/>
  <c r="K20" i="25"/>
  <c r="J20" i="25"/>
  <c r="I20" i="25"/>
  <c r="O19" i="25"/>
  <c r="N19" i="25"/>
  <c r="M19" i="25"/>
  <c r="L19" i="25"/>
  <c r="K19" i="25"/>
  <c r="J19" i="25"/>
  <c r="I19" i="25"/>
  <c r="E19" i="25"/>
  <c r="D19" i="25"/>
  <c r="C19" i="25"/>
  <c r="B19" i="25"/>
  <c r="O18" i="25"/>
  <c r="N18" i="25"/>
  <c r="M18" i="25"/>
  <c r="L18" i="25"/>
  <c r="K18" i="25"/>
  <c r="J18" i="25"/>
  <c r="I18" i="25"/>
  <c r="E18" i="25"/>
  <c r="D18" i="25"/>
  <c r="C18" i="25"/>
  <c r="B18" i="25"/>
  <c r="P17" i="25"/>
  <c r="O17" i="25"/>
  <c r="N17" i="25"/>
  <c r="M17" i="25"/>
  <c r="L17" i="25"/>
  <c r="K17" i="25"/>
  <c r="J17" i="25"/>
  <c r="I17" i="25"/>
  <c r="E17" i="25"/>
  <c r="D17" i="25"/>
  <c r="C17" i="25"/>
  <c r="B17" i="25"/>
  <c r="O16" i="25"/>
  <c r="N16" i="25"/>
  <c r="M16" i="25"/>
  <c r="L16" i="25"/>
  <c r="K16" i="25"/>
  <c r="J16" i="25"/>
  <c r="E16" i="25"/>
  <c r="D16" i="25"/>
  <c r="C16" i="25"/>
  <c r="B16" i="25"/>
  <c r="O15" i="25"/>
  <c r="N15" i="25"/>
  <c r="M15" i="25"/>
  <c r="L15" i="25"/>
  <c r="K15" i="25"/>
  <c r="J15" i="25"/>
  <c r="I15" i="25"/>
  <c r="E15" i="25"/>
  <c r="D15" i="25"/>
  <c r="C15" i="25"/>
  <c r="B15" i="25"/>
  <c r="O14" i="25"/>
  <c r="N14" i="25"/>
  <c r="M14" i="25"/>
  <c r="L14" i="25"/>
  <c r="K14" i="25"/>
  <c r="J14" i="25"/>
  <c r="I14" i="25"/>
  <c r="E14" i="25"/>
  <c r="H23" i="25" s="1"/>
  <c r="D14" i="25"/>
  <c r="C14" i="25"/>
  <c r="B14" i="25"/>
  <c r="M7" i="25"/>
  <c r="E7" i="25"/>
  <c r="M6" i="25"/>
  <c r="E6" i="25"/>
  <c r="T39" i="7"/>
  <c r="T38" i="7"/>
  <c r="T37" i="7"/>
  <c r="T36" i="7"/>
  <c r="T35" i="7"/>
  <c r="T34" i="7"/>
  <c r="W34" i="7" s="1"/>
  <c r="T30" i="7"/>
  <c r="T29" i="7"/>
  <c r="W29" i="7" s="1"/>
  <c r="T25" i="7"/>
  <c r="T26" i="7"/>
  <c r="T24" i="7"/>
  <c r="W24" i="7" s="1"/>
  <c r="V34" i="7" l="1"/>
  <c r="AB21" i="28"/>
  <c r="Q32" i="28" s="1"/>
  <c r="AL18" i="25"/>
  <c r="AB18" i="25"/>
  <c r="AK18" i="25"/>
  <c r="AA18" i="25"/>
  <c r="W18" i="25"/>
  <c r="AJ18" i="25"/>
  <c r="Z18" i="25"/>
  <c r="AI18" i="25"/>
  <c r="Y18" i="25"/>
  <c r="AG18" i="25"/>
  <c r="AD18" i="25"/>
  <c r="AF18" i="25"/>
  <c r="V18" i="25"/>
  <c r="T18" i="25"/>
  <c r="AE18" i="25"/>
  <c r="U18" i="25"/>
  <c r="AL20" i="25"/>
  <c r="AB20" i="25"/>
  <c r="AK20" i="25"/>
  <c r="AA20" i="25"/>
  <c r="AG20" i="25"/>
  <c r="W20" i="25"/>
  <c r="AD20" i="25"/>
  <c r="AJ20" i="25"/>
  <c r="Z20" i="25"/>
  <c r="AI20" i="25"/>
  <c r="Y20" i="25"/>
  <c r="AF20" i="25"/>
  <c r="V20" i="25"/>
  <c r="T20" i="25"/>
  <c r="AE20" i="25"/>
  <c r="U20" i="25"/>
  <c r="AL19" i="25"/>
  <c r="AB19" i="25"/>
  <c r="AK19" i="25"/>
  <c r="AA19" i="25"/>
  <c r="AG19" i="25"/>
  <c r="T19" i="25"/>
  <c r="AJ19" i="25"/>
  <c r="Z19" i="25"/>
  <c r="W19" i="25"/>
  <c r="AD19" i="25"/>
  <c r="AI19" i="25"/>
  <c r="Y19" i="25"/>
  <c r="AF19" i="25"/>
  <c r="V19" i="25"/>
  <c r="AE19" i="25"/>
  <c r="U19" i="25"/>
  <c r="AL21" i="31"/>
  <c r="AL21" i="30"/>
  <c r="Y34" i="7"/>
  <c r="Q49" i="31" s="1"/>
  <c r="AK21" i="29"/>
  <c r="AB21" i="31"/>
  <c r="AJ21" i="29"/>
  <c r="V21" i="27"/>
  <c r="L28" i="27" s="1"/>
  <c r="AA21" i="31"/>
  <c r="AJ21" i="30"/>
  <c r="AJ21" i="27"/>
  <c r="AJ21" i="31"/>
  <c r="AA21" i="29"/>
  <c r="Q28" i="29" s="1"/>
  <c r="AD21" i="31"/>
  <c r="T21" i="31"/>
  <c r="AF21" i="29"/>
  <c r="L47" i="29" s="1"/>
  <c r="Z21" i="29"/>
  <c r="O36" i="29" s="1"/>
  <c r="Z21" i="30"/>
  <c r="O36" i="30" s="1"/>
  <c r="AA21" i="27"/>
  <c r="Q28" i="27" s="1"/>
  <c r="W21" i="30"/>
  <c r="L32" i="30" s="1"/>
  <c r="AA21" i="30"/>
  <c r="Q28" i="30" s="1"/>
  <c r="AF21" i="27"/>
  <c r="L47" i="27" s="1"/>
  <c r="AF21" i="31"/>
  <c r="AL21" i="28"/>
  <c r="AE21" i="28"/>
  <c r="K55" i="28" s="1"/>
  <c r="Y21" i="28"/>
  <c r="O29" i="28" s="1"/>
  <c r="T21" i="27"/>
  <c r="J29" i="27" s="1"/>
  <c r="W21" i="28"/>
  <c r="L32" i="28" s="1"/>
  <c r="AL15" i="25"/>
  <c r="AB15" i="25"/>
  <c r="U15" i="25"/>
  <c r="AK15" i="25"/>
  <c r="AA15" i="25"/>
  <c r="AJ15" i="25"/>
  <c r="Z15" i="25"/>
  <c r="AI15" i="25"/>
  <c r="Y15" i="25"/>
  <c r="W15" i="25"/>
  <c r="AG15" i="25"/>
  <c r="AF15" i="25"/>
  <c r="V15" i="25"/>
  <c r="AD15" i="25"/>
  <c r="T15" i="25"/>
  <c r="AE15" i="25"/>
  <c r="Y21" i="30"/>
  <c r="O29" i="30" s="1"/>
  <c r="Y21" i="27"/>
  <c r="O29" i="27" s="1"/>
  <c r="AG21" i="28"/>
  <c r="L51" i="28" s="1"/>
  <c r="V21" i="29"/>
  <c r="K28" i="29" s="1"/>
  <c r="AG21" i="29"/>
  <c r="L51" i="29" s="1"/>
  <c r="U21" i="27"/>
  <c r="J36" i="27" s="1"/>
  <c r="AE21" i="29"/>
  <c r="J55" i="29" s="1"/>
  <c r="AE21" i="31"/>
  <c r="AD21" i="27"/>
  <c r="J48" i="27" s="1"/>
  <c r="AL14" i="25"/>
  <c r="AB14" i="25"/>
  <c r="AK14" i="25"/>
  <c r="AA14" i="25"/>
  <c r="Z14" i="25"/>
  <c r="AJ14" i="25"/>
  <c r="AG14" i="25"/>
  <c r="AD14" i="25"/>
  <c r="AI14" i="25"/>
  <c r="Y14" i="25"/>
  <c r="W14" i="25"/>
  <c r="AF14" i="25"/>
  <c r="V14" i="25"/>
  <c r="AE14" i="25"/>
  <c r="U14" i="25"/>
  <c r="T14" i="25"/>
  <c r="Y21" i="31"/>
  <c r="T21" i="30"/>
  <c r="J29" i="30" s="1"/>
  <c r="AD21" i="28"/>
  <c r="J48" i="28" s="1"/>
  <c r="V21" i="30"/>
  <c r="L28" i="30" s="1"/>
  <c r="T21" i="29"/>
  <c r="J29" i="29" s="1"/>
  <c r="AB21" i="27"/>
  <c r="Q32" i="27" s="1"/>
  <c r="AI21" i="30"/>
  <c r="AK21" i="28"/>
  <c r="Y21" i="29"/>
  <c r="O29" i="29" s="1"/>
  <c r="AI21" i="27"/>
  <c r="V21" i="31"/>
  <c r="V21" i="28"/>
  <c r="L28" i="28" s="1"/>
  <c r="AJ21" i="28"/>
  <c r="AI21" i="28"/>
  <c r="U21" i="30"/>
  <c r="J36" i="30" s="1"/>
  <c r="U21" i="29"/>
  <c r="J36" i="29" s="1"/>
  <c r="AI21" i="29"/>
  <c r="AE21" i="27"/>
  <c r="J54" i="27" s="1"/>
  <c r="Z21" i="27"/>
  <c r="O36" i="27" s="1"/>
  <c r="Z21" i="31"/>
  <c r="AE21" i="30"/>
  <c r="J55" i="30" s="1"/>
  <c r="AF21" i="30"/>
  <c r="L47" i="30" s="1"/>
  <c r="T21" i="28"/>
  <c r="J29" i="28" s="1"/>
  <c r="AA21" i="28"/>
  <c r="Q28" i="28" s="1"/>
  <c r="W21" i="31"/>
  <c r="AD21" i="29"/>
  <c r="J48" i="29" s="1"/>
  <c r="AD21" i="30"/>
  <c r="J48" i="30" s="1"/>
  <c r="W21" i="27"/>
  <c r="L32" i="27" s="1"/>
  <c r="AG21" i="31"/>
  <c r="AK21" i="31"/>
  <c r="AL17" i="25"/>
  <c r="AK17" i="25"/>
  <c r="AA17" i="25"/>
  <c r="AJ17" i="25"/>
  <c r="Z17" i="25"/>
  <c r="AI17" i="25"/>
  <c r="Y17" i="25"/>
  <c r="AE17" i="25"/>
  <c r="AG17" i="25"/>
  <c r="W17" i="25"/>
  <c r="AF17" i="25"/>
  <c r="V17" i="25"/>
  <c r="U17" i="25"/>
  <c r="AD17" i="25"/>
  <c r="T17" i="25"/>
  <c r="AB17" i="25"/>
  <c r="W21" i="29"/>
  <c r="L32" i="29" s="1"/>
  <c r="AG21" i="27"/>
  <c r="L51" i="27" s="1"/>
  <c r="AK21" i="27"/>
  <c r="U21" i="31"/>
  <c r="AG21" i="30"/>
  <c r="L51" i="30" s="1"/>
  <c r="AK21" i="30"/>
  <c r="AF21" i="28"/>
  <c r="L47" i="28" s="1"/>
  <c r="U21" i="28"/>
  <c r="J36" i="28" s="1"/>
  <c r="AI21" i="31"/>
  <c r="Z21" i="28"/>
  <c r="P36" i="28" s="1"/>
  <c r="AL16" i="25"/>
  <c r="AB16" i="25"/>
  <c r="V16" i="25"/>
  <c r="AE16" i="25"/>
  <c r="AK16" i="25"/>
  <c r="AA16" i="25"/>
  <c r="AJ16" i="25"/>
  <c r="Z16" i="25"/>
  <c r="U16" i="25"/>
  <c r="AI16" i="25"/>
  <c r="Y16" i="25"/>
  <c r="AG16" i="25"/>
  <c r="W16" i="25"/>
  <c r="AD16" i="25"/>
  <c r="T16" i="25"/>
  <c r="AF16" i="25"/>
  <c r="C20" i="25"/>
  <c r="B39" i="25" s="1"/>
  <c r="D20" i="25"/>
  <c r="E26" i="25" s="1"/>
  <c r="V29" i="7"/>
  <c r="Y29" i="7"/>
  <c r="Y24" i="7"/>
  <c r="V24" i="7"/>
  <c r="E20" i="25"/>
  <c r="B79" i="7"/>
  <c r="B78" i="7"/>
  <c r="B77" i="7"/>
  <c r="E42" i="7"/>
  <c r="E12" i="7" s="1"/>
  <c r="F12" i="7" s="1"/>
  <c r="P42" i="7"/>
  <c r="P41" i="7"/>
  <c r="P37" i="7"/>
  <c r="P14" i="31"/>
  <c r="P40" i="7"/>
  <c r="Q49" i="25" l="1"/>
  <c r="Q48" i="27"/>
  <c r="Q49" i="29"/>
  <c r="Q49" i="28"/>
  <c r="Q49" i="30"/>
  <c r="AG21" i="25"/>
  <c r="L51" i="25" s="1"/>
  <c r="V21" i="25"/>
  <c r="L28" i="25" s="1"/>
  <c r="AA21" i="25"/>
  <c r="Q28" i="25" s="1"/>
  <c r="AD21" i="25"/>
  <c r="J48" i="25" s="1"/>
  <c r="AK21" i="25"/>
  <c r="Y21" i="25"/>
  <c r="O29" i="25" s="1"/>
  <c r="W21" i="25"/>
  <c r="L32" i="25" s="1"/>
  <c r="AL21" i="25"/>
  <c r="AE21" i="25"/>
  <c r="J55" i="25" s="1"/>
  <c r="U21" i="25"/>
  <c r="J36" i="25" s="1"/>
  <c r="Z21" i="25"/>
  <c r="O36" i="25" s="1"/>
  <c r="AI21" i="25"/>
  <c r="AB21" i="25"/>
  <c r="Q32" i="25" s="1"/>
  <c r="AF21" i="25"/>
  <c r="L47" i="25" s="1"/>
  <c r="T21" i="25"/>
  <c r="J29" i="25" s="1"/>
  <c r="AJ21" i="25"/>
  <c r="Q47" i="25"/>
  <c r="Q47" i="29"/>
  <c r="Q47" i="28"/>
  <c r="Q46" i="27"/>
  <c r="Q47" i="31"/>
  <c r="Q47" i="30"/>
  <c r="P15" i="30"/>
  <c r="P15" i="31"/>
  <c r="P14" i="28"/>
  <c r="P14" i="30"/>
  <c r="P14" i="29"/>
  <c r="P14" i="27"/>
  <c r="P20" i="25"/>
  <c r="P20" i="31"/>
  <c r="P19" i="25"/>
  <c r="P19" i="30"/>
  <c r="P18" i="25"/>
  <c r="P18" i="29"/>
  <c r="P15" i="25"/>
  <c r="P15" i="29"/>
  <c r="Q48" i="30"/>
  <c r="Q48" i="31"/>
  <c r="Q48" i="29"/>
  <c r="Q48" i="28"/>
  <c r="Q47" i="27"/>
  <c r="Q48" i="25"/>
  <c r="P17" i="28"/>
  <c r="P14" i="25"/>
  <c r="P15" i="28"/>
  <c r="P16" i="25"/>
  <c r="P1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Fellfab</author>
  </authors>
  <commentList>
    <comment ref="Q27" authorId="0" shapeId="0" xr:uid="{00000000-0006-0000-0000-000001000000}">
      <text>
        <r>
          <rPr>
            <b/>
            <sz val="9"/>
            <color indexed="81"/>
            <rFont val="Tahoma"/>
            <family val="2"/>
          </rPr>
          <t>Upload your high resolution logo to info@fellfab.com. File is to be a ".ai" or ".eps" print ready file. 
Logos placed centre, eye level back wall panel unless otherwise noted.</t>
        </r>
        <r>
          <rPr>
            <sz val="9"/>
            <color indexed="81"/>
            <rFont val="Tahoma"/>
            <family val="2"/>
          </rPr>
          <t xml:space="preserve">
</t>
        </r>
      </text>
    </comment>
  </commentList>
</comments>
</file>

<file path=xl/sharedStrings.xml><?xml version="1.0" encoding="utf-8"?>
<sst xmlns="http://schemas.openxmlformats.org/spreadsheetml/2006/main" count="672" uniqueCount="185">
  <si>
    <t>QTY</t>
  </si>
  <si>
    <t>Company Name:</t>
  </si>
  <si>
    <t>Phone:</t>
  </si>
  <si>
    <t>MATERIAL</t>
  </si>
  <si>
    <t>SUSPENSION</t>
  </si>
  <si>
    <t>Cotton</t>
  </si>
  <si>
    <t>Grommets</t>
  </si>
  <si>
    <t>PO Number:</t>
  </si>
  <si>
    <t>Email:</t>
  </si>
  <si>
    <t>Job Number:</t>
  </si>
  <si>
    <t xml:space="preserve">Contact Name: </t>
  </si>
  <si>
    <t>Billing Address:</t>
  </si>
  <si>
    <t>Hooks</t>
  </si>
  <si>
    <t>None</t>
  </si>
  <si>
    <t>Ship Via:</t>
  </si>
  <si>
    <t xml:space="preserve">Shipping Address: </t>
  </si>
  <si>
    <t>SEP System</t>
  </si>
  <si>
    <t>FILL</t>
  </si>
  <si>
    <t>Standard</t>
  </si>
  <si>
    <t>Premium</t>
  </si>
  <si>
    <t>Reinforced Button Holes</t>
  </si>
  <si>
    <t>SEP Grommet</t>
  </si>
  <si>
    <t>SEP Hook</t>
  </si>
  <si>
    <t>OTHER</t>
  </si>
  <si>
    <t>Total # of Panels</t>
  </si>
  <si>
    <t>Cotton - Tan</t>
  </si>
  <si>
    <t>SEP Button</t>
  </si>
  <si>
    <t>Storage Bag</t>
  </si>
  <si>
    <t>SEP SYSTEM</t>
  </si>
  <si>
    <t>Embroidered Logo</t>
  </si>
  <si>
    <t>Stud Pins</t>
  </si>
  <si>
    <t>PANEL</t>
  </si>
  <si>
    <t>H</t>
  </si>
  <si>
    <t>L</t>
  </si>
  <si>
    <t>A</t>
  </si>
  <si>
    <t>B</t>
  </si>
  <si>
    <t>C</t>
  </si>
  <si>
    <t>D</t>
  </si>
  <si>
    <t>E</t>
  </si>
  <si>
    <t>F</t>
  </si>
  <si>
    <t>R</t>
  </si>
  <si>
    <t>T</t>
  </si>
  <si>
    <t>P1</t>
  </si>
  <si>
    <t>P2</t>
  </si>
  <si>
    <t>P3</t>
  </si>
  <si>
    <t>P4</t>
  </si>
  <si>
    <t>P5</t>
  </si>
  <si>
    <t>P6</t>
  </si>
  <si>
    <t>P7</t>
  </si>
  <si>
    <t>P8</t>
  </si>
  <si>
    <t>P9</t>
  </si>
  <si>
    <t>P10</t>
  </si>
  <si>
    <t>P11</t>
  </si>
  <si>
    <t>P12</t>
  </si>
  <si>
    <t>T1</t>
  </si>
  <si>
    <t>ELEVATOR PAD MATERIAL &amp; ACCESSORIES</t>
  </si>
  <si>
    <t>Phone: 905-560-9230  Fax: 905-560-9846</t>
  </si>
  <si>
    <t>Suspension Notes:</t>
  </si>
  <si>
    <t>AS9100D / ISO 9001:2015</t>
  </si>
  <si>
    <t xml:space="preserve">www.fellfab.com | info@fellfab.com </t>
  </si>
  <si>
    <t>CONTACT</t>
  </si>
  <si>
    <t>TOTAL SQ FT</t>
  </si>
  <si>
    <t>CUTOUT #</t>
  </si>
  <si>
    <t>Measure in Inches, example:</t>
  </si>
  <si>
    <t>Vinyl    - Tan</t>
  </si>
  <si>
    <t>Vinyl    - Grey</t>
  </si>
  <si>
    <t>Button Holes</t>
  </si>
  <si>
    <t>Natural cotton provides a durable protective covering</t>
  </si>
  <si>
    <t xml:space="preserve">Vinyl </t>
  </si>
  <si>
    <t>Durable vinyl provides a protective covering for your elevator, with an option to wipe off mild stains</t>
  </si>
  <si>
    <t xml:space="preserve">SEP Grommet </t>
  </si>
  <si>
    <t>ELEVATOR PAD STORAGE BAG</t>
  </si>
  <si>
    <t>EMBROIDERED LOGO</t>
  </si>
  <si>
    <t>STUD PINS</t>
  </si>
  <si>
    <t xml:space="preserve">Reinforced </t>
  </si>
  <si>
    <t>SEP SYSTEM ATTACHMENTS</t>
  </si>
  <si>
    <t xml:space="preserve">The "T" measurement is from the top of the elevator pad to the centre point of the grommet. </t>
  </si>
  <si>
    <t>Quantity</t>
  </si>
  <si>
    <t>HOW TO MEASURE</t>
  </si>
  <si>
    <t xml:space="preserve">• Measure your individual panels by </t>
  </si>
  <si>
    <t xml:space="preserve">  H (height) x L (length)</t>
  </si>
  <si>
    <t>• Each panel has its own Panel name,</t>
  </si>
  <si>
    <t xml:space="preserve">  A,B,C,D,E,F</t>
  </si>
  <si>
    <t xml:space="preserve">• All Elevator Pad panesl are to be 4" off </t>
  </si>
  <si>
    <t>the ground per building codes</t>
  </si>
  <si>
    <t>TOTAL SQ MT</t>
  </si>
  <si>
    <t>• Mark down the quantity of each pad required</t>
  </si>
  <si>
    <t>• Note there is a Manufacturing tolerance +/- 3/8".</t>
  </si>
  <si>
    <t>ELEVATOR PAD MEASURMENTS</t>
  </si>
  <si>
    <t xml:space="preserve">T1 3", P1 4", P2 6", P3 8", P4 10", etc. </t>
  </si>
  <si>
    <r>
      <rPr>
        <b/>
        <sz val="9"/>
        <rFont val="Arial"/>
        <family val="2"/>
      </rPr>
      <t>Grommets</t>
    </r>
    <r>
      <rPr>
        <sz val="9"/>
        <rFont val="Arial"/>
        <family val="2"/>
      </rPr>
      <t xml:space="preserve"> installed per your measurements as listed below. Button Holes are standard installed at 1.5" centers, 2.5" down from top of pad.</t>
    </r>
  </si>
  <si>
    <r>
      <rPr>
        <b/>
        <sz val="9"/>
        <rFont val="Arial"/>
        <family val="2"/>
      </rPr>
      <t>Button Holes</t>
    </r>
    <r>
      <rPr>
        <sz val="9"/>
        <rFont val="Arial"/>
        <family val="2"/>
      </rPr>
      <t xml:space="preserve"> are standard installed at 1.5" centers, 2.5" down from top of pad.</t>
    </r>
  </si>
  <si>
    <t xml:space="preserve">  Repeat the process for cutouts in other panels. </t>
  </si>
  <si>
    <t>The "T" measurment should be the same for all panels.</t>
  </si>
  <si>
    <t xml:space="preserve"> CUTOUTS </t>
  </si>
  <si>
    <r>
      <t xml:space="preserve">ELEVATOR PAD MEASUREMENTS &amp; CUTOUTS </t>
    </r>
    <r>
      <rPr>
        <sz val="12"/>
        <color indexed="9"/>
        <rFont val="Arial"/>
        <family val="2"/>
      </rPr>
      <t>(MEASURE IN INCHES)</t>
    </r>
  </si>
  <si>
    <r>
      <t xml:space="preserve">GROMMETS </t>
    </r>
    <r>
      <rPr>
        <sz val="12"/>
        <color indexed="9"/>
        <rFont val="Arial"/>
        <family val="2"/>
      </rPr>
      <t>(MEASURE IN INCHES)</t>
    </r>
  </si>
  <si>
    <t xml:space="preserve">Measurements are  to centre point of grommet. Each grommet is measured from left of the pad </t>
  </si>
  <si>
    <t>ELEVATOR PAD FILL OPTIONS</t>
  </si>
  <si>
    <t xml:space="preserve">            STANDARD - FIBER FILL</t>
  </si>
  <si>
    <t>Account Executive: Charan Matharu</t>
  </si>
  <si>
    <t xml:space="preserve">Email: charan.matharu@fellfab.com  </t>
  </si>
  <si>
    <r>
      <t xml:space="preserve">ELEVATOR CAB STYLE </t>
    </r>
    <r>
      <rPr>
        <sz val="12"/>
        <color indexed="9"/>
        <rFont val="Arial"/>
        <family val="2"/>
      </rPr>
      <t>(CHECK A BOX)</t>
    </r>
  </si>
  <si>
    <t>to the centre of the grommet. These are the "P" measurements.</t>
  </si>
  <si>
    <t>Payment Info</t>
  </si>
  <si>
    <t>Payment by Credit Card/PayPal due upon order</t>
  </si>
  <si>
    <t>Payment by Account - Terms Net. 30</t>
  </si>
  <si>
    <t>W</t>
  </si>
  <si>
    <t>Type</t>
  </si>
  <si>
    <t>Shipper Account #</t>
  </si>
  <si>
    <t>Payment Terms: Net 30 Account or Payment in Advance</t>
  </si>
  <si>
    <t>PANEL A</t>
  </si>
  <si>
    <t>CUTOUTS</t>
  </si>
  <si>
    <t>A1</t>
  </si>
  <si>
    <t>A2</t>
  </si>
  <si>
    <t>A3</t>
  </si>
  <si>
    <t xml:space="preserve"> CUTOUTS PANEL A</t>
  </si>
  <si>
    <t>PANEL B</t>
  </si>
  <si>
    <t>B1</t>
  </si>
  <si>
    <t>B2</t>
  </si>
  <si>
    <t>B3</t>
  </si>
  <si>
    <t>PANEL C</t>
  </si>
  <si>
    <t>C1</t>
  </si>
  <si>
    <t>C2</t>
  </si>
  <si>
    <t>C3</t>
  </si>
  <si>
    <t>PANEL D</t>
  </si>
  <si>
    <t>D1</t>
  </si>
  <si>
    <t>D2</t>
  </si>
  <si>
    <t>D3</t>
  </si>
  <si>
    <t>D4</t>
  </si>
  <si>
    <t>PANEL E</t>
  </si>
  <si>
    <t>E1</t>
  </si>
  <si>
    <t>E2</t>
  </si>
  <si>
    <t>E3</t>
  </si>
  <si>
    <t>PANEL F</t>
  </si>
  <si>
    <t>F1</t>
  </si>
  <si>
    <t>F2</t>
  </si>
  <si>
    <t>F3</t>
  </si>
  <si>
    <t>H"</t>
  </si>
  <si>
    <t>W"</t>
  </si>
  <si>
    <t xml:space="preserve">Material:    </t>
  </si>
  <si>
    <t xml:space="preserve">Fill:    </t>
  </si>
  <si>
    <t xml:space="preserve">Suspension:    </t>
  </si>
  <si>
    <t>INCHES</t>
  </si>
  <si>
    <r>
      <rPr>
        <b/>
        <sz val="16"/>
        <rFont val="Arial"/>
        <family val="2"/>
      </rPr>
      <t xml:space="preserve">MILLIMETER TO INCHES </t>
    </r>
    <r>
      <rPr>
        <sz val="14"/>
        <rFont val="Arial"/>
        <family val="2"/>
      </rPr>
      <t xml:space="preserve">
CONVERSION CALCULATOR</t>
    </r>
    <r>
      <rPr>
        <sz val="10"/>
        <rFont val="Arial"/>
        <family val="2"/>
      </rPr>
      <t xml:space="preserve">
</t>
    </r>
    <r>
      <rPr>
        <b/>
        <sz val="10"/>
        <color rgb="FF0070C0"/>
        <rFont val="Arial"/>
        <family val="2"/>
      </rPr>
      <t>Measurements rounded to nearest 1/8"</t>
    </r>
  </si>
  <si>
    <t>PANEL C SPECS</t>
  </si>
  <si>
    <t>PANEL B SPECS</t>
  </si>
  <si>
    <t>PANEL A SPECS</t>
  </si>
  <si>
    <t>PANEL E SPECS</t>
  </si>
  <si>
    <t>PANEL F SPECS</t>
  </si>
  <si>
    <t xml:space="preserve">ELEVATOR PAD MEASUREMENTS &amp; CUTOUTS   </t>
  </si>
  <si>
    <t>INCHES 
to Nearest 1/8"</t>
  </si>
  <si>
    <t xml:space="preserve">Ex. </t>
  </si>
  <si>
    <r>
      <t xml:space="preserve">MILLIMETERS
</t>
    </r>
    <r>
      <rPr>
        <b/>
        <sz val="12"/>
        <color rgb="FF0070C0"/>
        <rFont val="Arial"/>
        <family val="2"/>
      </rPr>
      <t>Enter Value in MM</t>
    </r>
  </si>
  <si>
    <t>Example (1,858 mm = 73 1/8")</t>
  </si>
  <si>
    <t>Enter Your MM Values Below For Conversion</t>
  </si>
  <si>
    <r>
      <rPr>
        <b/>
        <sz val="16"/>
        <rFont val="Arial"/>
        <family val="2"/>
      </rPr>
      <t>INCHES TO FRACTIONS</t>
    </r>
    <r>
      <rPr>
        <sz val="14"/>
        <rFont val="Arial"/>
        <family val="2"/>
      </rPr>
      <t xml:space="preserve">
CONVERSION CALCULATOR</t>
    </r>
    <r>
      <rPr>
        <sz val="10"/>
        <rFont val="Arial"/>
        <family val="2"/>
      </rPr>
      <t xml:space="preserve">
</t>
    </r>
    <r>
      <rPr>
        <b/>
        <sz val="10"/>
        <color rgb="FF0070C0"/>
        <rFont val="Arial"/>
        <family val="2"/>
      </rPr>
      <t>Measurements rounded to nearest 1/8"</t>
    </r>
  </si>
  <si>
    <r>
      <t xml:space="preserve">INCHES BY DECIMAL
</t>
    </r>
    <r>
      <rPr>
        <b/>
        <sz val="12"/>
        <color rgb="FF0070C0"/>
        <rFont val="Arial"/>
        <family val="2"/>
      </rPr>
      <t>Enter Value in MM</t>
    </r>
  </si>
  <si>
    <t>INCHES TO FRACTION
to Nearest 1/8"</t>
  </si>
  <si>
    <t>Example (34.25"  = 34 1/4")</t>
  </si>
  <si>
    <t xml:space="preserve">  NOTES:</t>
  </si>
  <si>
    <t xml:space="preserve">   4" Off Ground</t>
  </si>
  <si>
    <t xml:space="preserve">   Measuring</t>
  </si>
  <si>
    <t>Enter Inches by Decimal Below For Fraction Conversion</t>
  </si>
  <si>
    <t>INCHES BY DECIMAL</t>
  </si>
  <si>
    <r>
      <rPr>
        <b/>
        <sz val="16"/>
        <rFont val="Arial"/>
        <family val="2"/>
      </rPr>
      <t>INCHES TO FRACTIONS</t>
    </r>
    <r>
      <rPr>
        <sz val="14"/>
        <rFont val="Arial"/>
        <family val="2"/>
      </rPr>
      <t xml:space="preserve">
1/8" Scale</t>
    </r>
  </si>
  <si>
    <t>INCHES TO FRACTION</t>
  </si>
  <si>
    <t xml:space="preserve">         Coming Soon</t>
  </si>
  <si>
    <t xml:space="preserve">             CLOSED CELL FOAM</t>
  </si>
  <si>
    <r>
      <rPr>
        <b/>
        <sz val="13"/>
        <color rgb="FFFF0000"/>
        <rFont val="Arial"/>
        <family val="2"/>
      </rPr>
      <t>*</t>
    </r>
    <r>
      <rPr>
        <b/>
        <sz val="13"/>
        <color rgb="FFFFFF00"/>
        <rFont val="Arial"/>
        <family val="2"/>
      </rPr>
      <t>*</t>
    </r>
    <r>
      <rPr>
        <b/>
        <sz val="13"/>
        <color rgb="FFFF0000"/>
        <rFont val="Arial"/>
        <family val="2"/>
      </rPr>
      <t>*</t>
    </r>
    <r>
      <rPr>
        <b/>
        <sz val="13"/>
        <color theme="0"/>
        <rFont val="Arial"/>
        <family val="2"/>
      </rPr>
      <t>MEASURE IN INCHES</t>
    </r>
    <r>
      <rPr>
        <b/>
        <sz val="13"/>
        <color rgb="FFFF0000"/>
        <rFont val="Arial"/>
        <family val="2"/>
      </rPr>
      <t>*</t>
    </r>
    <r>
      <rPr>
        <b/>
        <sz val="13"/>
        <color rgb="FFFFFF00"/>
        <rFont val="Arial"/>
        <family val="2"/>
      </rPr>
      <t>*</t>
    </r>
    <r>
      <rPr>
        <b/>
        <sz val="13"/>
        <color rgb="FFFF0000"/>
        <rFont val="Arial"/>
        <family val="2"/>
      </rPr>
      <t>*</t>
    </r>
    <r>
      <rPr>
        <b/>
        <sz val="13"/>
        <color theme="0"/>
        <rFont val="Arial"/>
        <family val="2"/>
      </rPr>
      <t xml:space="preserve"> -</t>
    </r>
    <r>
      <rPr>
        <b/>
        <sz val="10"/>
        <color theme="0"/>
        <rFont val="Arial"/>
        <family val="2"/>
      </rPr>
      <t xml:space="preserve"> </t>
    </r>
    <r>
      <rPr>
        <b/>
        <i/>
        <sz val="12"/>
        <color theme="0"/>
        <rFont val="Arial"/>
        <family val="2"/>
      </rPr>
      <t>MM to INCH Converter on Last Tab</t>
    </r>
  </si>
  <si>
    <t>Total Panels</t>
  </si>
  <si>
    <t>Customer to fill out this sheet only and return to contact below</t>
  </si>
  <si>
    <t>Order Date:</t>
  </si>
  <si>
    <t>Panel</t>
  </si>
  <si>
    <t xml:space="preserve"> CUTOUT EXAMPLE ( 1 Cutout in Pad A for a Panel)</t>
  </si>
  <si>
    <t>• There are 4 measurements for each cut-out. 2 Left to Right - 2 Top to Bottom</t>
  </si>
  <si>
    <t>• For top (T) and bottom (B) take each measurenment from the top of panel</t>
  </si>
  <si>
    <t>• For left (L) to right  (R), take each measurnement from left side of the panel</t>
  </si>
  <si>
    <t>• Step 1 - select your Panel, A,B,C,D,E,F</t>
  </si>
  <si>
    <t xml:space="preserve">• Step 2 - number the cutout, 1,2,3,4 - Record each cutout on a separate line </t>
  </si>
  <si>
    <t>HOW TO FILL OUT &amp; MEASURE A CUTOUT(S)</t>
  </si>
  <si>
    <t>• Sept 3 - select the Type, Panel, Door, Other</t>
  </si>
  <si>
    <t>MEASURING</t>
  </si>
  <si>
    <t xml:space="preserve">Quantity tab will autofill </t>
  </si>
  <si>
    <t>• See red tab 'Cutout Example' for more examples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</si>
</sst>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409]d\-mmm\-yy;@"/>
  </numFmts>
  <fonts count="72" x14ac:knownFonts="1">
    <font>
      <sz val="10"/>
      <name val="Arial"/>
    </font>
    <font>
      <sz val="8"/>
      <name val="Arial"/>
      <family val="2"/>
    </font>
    <font>
      <u/>
      <sz val="10"/>
      <color indexed="12"/>
      <name val="Arial"/>
      <family val="2"/>
    </font>
    <font>
      <sz val="10"/>
      <name val="Arial"/>
      <family val="2"/>
    </font>
    <font>
      <i/>
      <sz val="10"/>
      <name val="Arial"/>
      <family val="2"/>
    </font>
    <font>
      <b/>
      <sz val="11"/>
      <name val="Arial"/>
      <family val="2"/>
    </font>
    <font>
      <sz val="12"/>
      <name val="Arial"/>
      <family val="2"/>
    </font>
    <font>
      <b/>
      <sz val="12"/>
      <name val="Arial"/>
      <family val="2"/>
    </font>
    <font>
      <sz val="11"/>
      <name val="Arial"/>
      <family val="2"/>
    </font>
    <font>
      <sz val="9"/>
      <name val="Arial"/>
      <family val="2"/>
    </font>
    <font>
      <i/>
      <sz val="9"/>
      <name val="Arial"/>
      <family val="2"/>
    </font>
    <font>
      <b/>
      <sz val="9"/>
      <name val="Arial"/>
      <family val="2"/>
    </font>
    <font>
      <u/>
      <sz val="12"/>
      <color indexed="12"/>
      <name val="Arial"/>
      <family val="2"/>
    </font>
    <font>
      <b/>
      <sz val="10.5"/>
      <name val="Arial"/>
      <family val="2"/>
    </font>
    <font>
      <sz val="14"/>
      <name val="Arial"/>
      <family val="2"/>
    </font>
    <font>
      <b/>
      <sz val="9.5"/>
      <name val="Arial"/>
      <family val="2"/>
    </font>
    <font>
      <sz val="9.5"/>
      <name val="Arial"/>
      <family val="2"/>
    </font>
    <font>
      <b/>
      <sz val="11.5"/>
      <name val="Arial"/>
      <family val="2"/>
    </font>
    <font>
      <b/>
      <sz val="13"/>
      <name val="Arial"/>
      <family val="2"/>
    </font>
    <font>
      <sz val="13"/>
      <name val="Arial"/>
      <family val="2"/>
    </font>
    <font>
      <i/>
      <sz val="8.5"/>
      <name val="Arial"/>
      <family val="2"/>
    </font>
    <font>
      <sz val="12"/>
      <color indexed="9"/>
      <name val="Arial"/>
      <family val="2"/>
    </font>
    <font>
      <sz val="9"/>
      <color indexed="81"/>
      <name val="Tahoma"/>
      <family val="2"/>
    </font>
    <font>
      <b/>
      <sz val="9"/>
      <color indexed="81"/>
      <name val="Tahoma"/>
      <family val="2"/>
    </font>
    <font>
      <b/>
      <sz val="11"/>
      <name val="Calibri"/>
      <family val="2"/>
    </font>
    <font>
      <sz val="7"/>
      <name val="Times New Roman"/>
      <family val="1"/>
    </font>
    <font>
      <b/>
      <sz val="10"/>
      <name val="Arial"/>
      <family val="2"/>
    </font>
    <font>
      <i/>
      <sz val="11"/>
      <name val="Arial"/>
      <family val="2"/>
    </font>
    <font>
      <sz val="10"/>
      <color rgb="FF0197C9"/>
      <name val="Arial"/>
      <family val="2"/>
    </font>
    <font>
      <sz val="10"/>
      <color theme="0"/>
      <name val="Arial"/>
      <family val="2"/>
    </font>
    <font>
      <b/>
      <sz val="10"/>
      <color theme="0"/>
      <name val="Arial"/>
      <family val="2"/>
    </font>
    <font>
      <b/>
      <sz val="11"/>
      <color theme="0"/>
      <name val="Arial"/>
      <family val="2"/>
    </font>
    <font>
      <b/>
      <sz val="12"/>
      <color theme="0"/>
      <name val="Arial"/>
      <family val="2"/>
    </font>
    <font>
      <b/>
      <sz val="16"/>
      <color rgb="FF0197C9"/>
      <name val="Times New Roman"/>
      <family val="1"/>
    </font>
    <font>
      <b/>
      <sz val="14"/>
      <color theme="0"/>
      <name val="Arial"/>
      <family val="2"/>
    </font>
    <font>
      <b/>
      <sz val="11"/>
      <color rgb="FF0197C9"/>
      <name val="Arial"/>
      <family val="2"/>
    </font>
    <font>
      <sz val="10"/>
      <color theme="0" tint="-0.499984740745262"/>
      <name val="Arial"/>
      <family val="2"/>
    </font>
    <font>
      <b/>
      <sz val="9"/>
      <color rgb="FF0197C9"/>
      <name val="Arial"/>
      <family val="2"/>
    </font>
    <font>
      <sz val="11"/>
      <color theme="0"/>
      <name val="Arial"/>
      <family val="2"/>
    </font>
    <font>
      <sz val="14"/>
      <color theme="0"/>
      <name val="Arial"/>
      <family val="2"/>
    </font>
    <font>
      <b/>
      <sz val="10"/>
      <color theme="1" tint="0.499984740745262"/>
      <name val="Arial"/>
      <family val="2"/>
    </font>
    <font>
      <sz val="12"/>
      <color theme="1" tint="0.499984740745262"/>
      <name val="Arial"/>
      <family val="2"/>
    </font>
    <font>
      <sz val="11"/>
      <color theme="1" tint="0.499984740745262"/>
      <name val="Arial"/>
      <family val="2"/>
    </font>
    <font>
      <b/>
      <sz val="9"/>
      <color rgb="FFFF0000"/>
      <name val="Arial"/>
      <family val="2"/>
    </font>
    <font>
      <b/>
      <sz val="10"/>
      <color rgb="FF0197C9"/>
      <name val="Arial"/>
      <family val="2"/>
    </font>
    <font>
      <b/>
      <sz val="10"/>
      <name val="Calibri"/>
      <family val="2"/>
      <scheme val="minor"/>
    </font>
    <font>
      <sz val="16"/>
      <name val="Arial"/>
      <family val="2"/>
    </font>
    <font>
      <b/>
      <sz val="16"/>
      <name val="Arial"/>
      <family val="2"/>
    </font>
    <font>
      <b/>
      <sz val="20"/>
      <name val="Arial"/>
      <family val="2"/>
    </font>
    <font>
      <b/>
      <sz val="22"/>
      <name val="Arial"/>
      <family val="2"/>
    </font>
    <font>
      <b/>
      <u/>
      <sz val="20"/>
      <name val="Arial"/>
      <family val="2"/>
    </font>
    <font>
      <b/>
      <sz val="8.5"/>
      <name val="Arial"/>
      <family val="2"/>
    </font>
    <font>
      <b/>
      <sz val="48"/>
      <name val="Arial"/>
      <family val="2"/>
    </font>
    <font>
      <b/>
      <sz val="13"/>
      <color theme="0"/>
      <name val="Arial"/>
      <family val="2"/>
    </font>
    <font>
      <sz val="15"/>
      <name val="Arial"/>
      <family val="2"/>
    </font>
    <font>
      <b/>
      <sz val="15"/>
      <name val="Arial"/>
      <family val="2"/>
    </font>
    <font>
      <b/>
      <sz val="10"/>
      <color rgb="FF0070C0"/>
      <name val="Arial"/>
      <family val="2"/>
    </font>
    <font>
      <b/>
      <sz val="12"/>
      <color rgb="FF0070C0"/>
      <name val="Arial"/>
      <family val="2"/>
    </font>
    <font>
      <i/>
      <sz val="12"/>
      <color theme="1" tint="0.499984740745262"/>
      <name val="Arial"/>
      <family val="2"/>
    </font>
    <font>
      <i/>
      <sz val="11"/>
      <color theme="1" tint="0.499984740745262"/>
      <name val="Arial"/>
      <family val="2"/>
    </font>
    <font>
      <i/>
      <sz val="10"/>
      <color theme="1" tint="0.499984740745262"/>
      <name val="Arial"/>
      <family val="2"/>
    </font>
    <font>
      <b/>
      <i/>
      <sz val="10"/>
      <name val="Arial"/>
      <family val="2"/>
    </font>
    <font>
      <b/>
      <i/>
      <sz val="12"/>
      <color theme="0"/>
      <name val="Arial"/>
      <family val="2"/>
    </font>
    <font>
      <b/>
      <sz val="13"/>
      <color rgb="FFFF0000"/>
      <name val="Arial"/>
      <family val="2"/>
    </font>
    <font>
      <b/>
      <sz val="13"/>
      <color rgb="FFFFFF00"/>
      <name val="Arial"/>
      <family val="2"/>
    </font>
    <font>
      <b/>
      <i/>
      <sz val="10"/>
      <color rgb="FFFF0000"/>
      <name val="Arial"/>
      <family val="2"/>
    </font>
    <font>
      <sz val="10"/>
      <color theme="2"/>
      <name val="Arial"/>
      <family val="2"/>
    </font>
    <font>
      <i/>
      <sz val="8"/>
      <color rgb="FFFF0000"/>
      <name val="Arial"/>
      <family val="2"/>
    </font>
    <font>
      <b/>
      <sz val="24"/>
      <name val="Arial"/>
      <family val="2"/>
    </font>
    <font>
      <b/>
      <sz val="11"/>
      <color theme="1" tint="0.499984740745262"/>
      <name val="Arial"/>
      <family val="2"/>
    </font>
    <font>
      <b/>
      <sz val="9"/>
      <color theme="1" tint="0.499984740745262"/>
      <name val="Arial"/>
      <family val="2"/>
    </font>
    <font>
      <i/>
      <sz val="8"/>
      <name val="Arial"/>
      <family val="2"/>
    </font>
  </fonts>
  <fills count="11">
    <fill>
      <patternFill patternType="none"/>
    </fill>
    <fill>
      <patternFill patternType="gray125"/>
    </fill>
    <fill>
      <patternFill patternType="solid">
        <fgColor rgb="FF0197C9"/>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s>
  <borders count="3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65">
    <xf numFmtId="0" fontId="0" fillId="0" borderId="0" xfId="0"/>
    <xf numFmtId="0" fontId="0" fillId="0" borderId="0" xfId="0" applyBorder="1"/>
    <xf numFmtId="0" fontId="0" fillId="0" borderId="0" xfId="0" applyFill="1" applyBorder="1"/>
    <xf numFmtId="0" fontId="6" fillId="0" borderId="0" xfId="0" applyFont="1"/>
    <xf numFmtId="0" fontId="4" fillId="0" borderId="0" xfId="0" applyFont="1"/>
    <xf numFmtId="0" fontId="8" fillId="0" borderId="0" xfId="0" applyFont="1" applyBorder="1"/>
    <xf numFmtId="0" fontId="3" fillId="0" borderId="0" xfId="0" applyFont="1"/>
    <xf numFmtId="0" fontId="8" fillId="0" borderId="0" xfId="0" applyFont="1"/>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xf numFmtId="0" fontId="8" fillId="0" borderId="0" xfId="0" applyFont="1" applyBorder="1" applyAlignment="1">
      <alignment horizontal="left"/>
    </xf>
    <xf numFmtId="0" fontId="6" fillId="0" borderId="0" xfId="0" applyFont="1" applyAlignment="1">
      <alignment horizontal="left"/>
    </xf>
    <xf numFmtId="0" fontId="8" fillId="0" borderId="0" xfId="0" applyFont="1" applyAlignment="1">
      <alignment horizontal="right"/>
    </xf>
    <xf numFmtId="0" fontId="28" fillId="2" borderId="0" xfId="0" applyFont="1" applyFill="1"/>
    <xf numFmtId="0" fontId="0" fillId="2" borderId="0" xfId="0" applyFill="1"/>
    <xf numFmtId="0" fontId="29" fillId="2" borderId="0" xfId="0" applyFont="1" applyFill="1"/>
    <xf numFmtId="0" fontId="30" fillId="2" borderId="0" xfId="0" applyFont="1" applyFill="1"/>
    <xf numFmtId="0" fontId="31" fillId="2" borderId="0" xfId="0" applyFont="1" applyFill="1"/>
    <xf numFmtId="0" fontId="32" fillId="2" borderId="0" xfId="0" applyFont="1" applyFill="1"/>
    <xf numFmtId="0" fontId="3" fillId="0" borderId="0" xfId="0" applyFont="1" applyBorder="1"/>
    <xf numFmtId="0" fontId="8" fillId="0" borderId="0" xfId="0" applyFont="1" applyBorder="1" applyAlignment="1">
      <alignment horizontal="right"/>
    </xf>
    <xf numFmtId="0" fontId="3" fillId="0" borderId="0" xfId="0" applyFont="1" applyFill="1" applyBorder="1"/>
    <xf numFmtId="0" fontId="10" fillId="0" borderId="0" xfId="0" applyFont="1" applyFill="1" applyBorder="1"/>
    <xf numFmtId="0" fontId="11" fillId="0" borderId="0" xfId="0" applyFont="1" applyFill="1" applyBorder="1"/>
    <xf numFmtId="0" fontId="33" fillId="0" borderId="0" xfId="0" applyFont="1"/>
    <xf numFmtId="0" fontId="9" fillId="0" borderId="0" xfId="0" applyFont="1" applyBorder="1" applyAlignment="1">
      <alignment vertical="top"/>
    </xf>
    <xf numFmtId="0" fontId="34" fillId="2" borderId="0" xfId="0" applyFont="1" applyFill="1"/>
    <xf numFmtId="0" fontId="3" fillId="0" borderId="0" xfId="0" applyFont="1" applyAlignment="1">
      <alignment horizontal="right"/>
    </xf>
    <xf numFmtId="0" fontId="7" fillId="3" borderId="4" xfId="0" applyFont="1" applyFill="1" applyBorder="1" applyAlignment="1">
      <alignment horizontal="left"/>
    </xf>
    <xf numFmtId="0" fontId="7" fillId="3" borderId="5" xfId="0" applyFont="1" applyFill="1" applyBorder="1" applyAlignment="1">
      <alignment horizontal="left"/>
    </xf>
    <xf numFmtId="0" fontId="7" fillId="3" borderId="6" xfId="0" applyFont="1" applyFill="1" applyBorder="1" applyAlignment="1">
      <alignment horizontal="left"/>
    </xf>
    <xf numFmtId="0" fontId="6" fillId="0" borderId="2" xfId="0" applyFont="1" applyBorder="1" applyAlignment="1">
      <alignment horizontal="left"/>
    </xf>
    <xf numFmtId="0" fontId="6" fillId="0" borderId="0" xfId="0" applyFont="1" applyAlignment="1">
      <alignment horizontal="right"/>
    </xf>
    <xf numFmtId="0" fontId="6" fillId="0" borderId="5" xfId="0" applyFont="1" applyBorder="1" applyAlignment="1">
      <alignment horizontal="left"/>
    </xf>
    <xf numFmtId="0" fontId="6" fillId="0" borderId="5" xfId="0" applyFont="1" applyBorder="1"/>
    <xf numFmtId="0" fontId="6" fillId="0" borderId="0" xfId="0" applyFont="1" applyBorder="1" applyAlignment="1">
      <alignment horizontal="left"/>
    </xf>
    <xf numFmtId="0" fontId="6" fillId="0" borderId="0" xfId="0" applyFont="1" applyBorder="1" applyAlignment="1">
      <alignment vertical="center"/>
    </xf>
    <xf numFmtId="0" fontId="35" fillId="0" borderId="0" xfId="0" applyFont="1" applyFill="1" applyBorder="1"/>
    <xf numFmtId="0" fontId="11" fillId="0" borderId="3" xfId="0" applyFont="1" applyBorder="1" applyAlignment="1">
      <alignment horizontal="center" vertical="center"/>
    </xf>
    <xf numFmtId="0" fontId="5" fillId="0" borderId="3" xfId="0" applyFont="1" applyBorder="1" applyAlignment="1">
      <alignment horizontal="center" vertical="center"/>
    </xf>
    <xf numFmtId="0" fontId="9" fillId="0" borderId="0" xfId="0" applyFont="1" applyFill="1" applyBorder="1"/>
    <xf numFmtId="0" fontId="10" fillId="0" borderId="0" xfId="0" applyFont="1"/>
    <xf numFmtId="0" fontId="5" fillId="0" borderId="0" xfId="0" applyFont="1" applyBorder="1"/>
    <xf numFmtId="2" fontId="5" fillId="0" borderId="0" xfId="0" applyNumberFormat="1" applyFont="1" applyBorder="1"/>
    <xf numFmtId="0" fontId="36" fillId="0" borderId="0" xfId="0" applyFont="1" applyAlignment="1">
      <alignment horizontal="center"/>
    </xf>
    <xf numFmtId="0" fontId="37" fillId="0" borderId="0" xfId="0" applyFont="1" applyBorder="1" applyAlignment="1">
      <alignment horizontal="left"/>
    </xf>
    <xf numFmtId="0" fontId="1" fillId="0" borderId="0" xfId="0" applyFont="1" applyFill="1" applyBorder="1"/>
    <xf numFmtId="0" fontId="38" fillId="2" borderId="0" xfId="0" applyFont="1" applyFill="1" applyAlignment="1">
      <alignment horizontal="right" vertical="center"/>
    </xf>
    <xf numFmtId="0" fontId="3" fillId="0" borderId="0" xfId="0" quotePrefix="1" applyFont="1" applyBorder="1"/>
    <xf numFmtId="0" fontId="0" fillId="0" borderId="0" xfId="0" applyFont="1" applyFill="1" applyBorder="1"/>
    <xf numFmtId="0" fontId="39" fillId="2" borderId="0" xfId="0" applyFont="1" applyFill="1"/>
    <xf numFmtId="0" fontId="37" fillId="0" borderId="0" xfId="0" applyFont="1" applyFill="1" applyBorder="1"/>
    <xf numFmtId="0" fontId="15" fillId="0" borderId="0" xfId="0" applyFont="1"/>
    <xf numFmtId="0" fontId="16" fillId="0" borderId="0" xfId="0" applyFont="1"/>
    <xf numFmtId="0" fontId="16" fillId="0" borderId="0" xfId="0" applyFont="1" applyFill="1" applyBorder="1"/>
    <xf numFmtId="0" fontId="40" fillId="3" borderId="3" xfId="0" applyFont="1" applyFill="1" applyBorder="1" applyAlignment="1">
      <alignment horizontal="center" vertical="center"/>
    </xf>
    <xf numFmtId="0" fontId="17" fillId="3" borderId="4" xfId="0" applyFont="1" applyFill="1" applyBorder="1" applyAlignment="1">
      <alignment horizontal="left"/>
    </xf>
    <xf numFmtId="0" fontId="19" fillId="0" borderId="3" xfId="0" applyFont="1" applyBorder="1" applyAlignment="1">
      <alignment horizontal="center"/>
    </xf>
    <xf numFmtId="0" fontId="41" fillId="3" borderId="3" xfId="0" applyFont="1" applyFill="1" applyBorder="1" applyAlignment="1">
      <alignment horizontal="center"/>
    </xf>
    <xf numFmtId="0" fontId="42" fillId="0" borderId="4" xfId="0" applyFont="1" applyBorder="1"/>
    <xf numFmtId="0" fontId="42" fillId="0" borderId="6" xfId="0" applyFont="1" applyBorder="1"/>
    <xf numFmtId="0" fontId="6" fillId="0" borderId="3" xfId="0" applyFont="1" applyBorder="1" applyAlignment="1">
      <alignment horizontal="center" vertical="center"/>
    </xf>
    <xf numFmtId="0" fontId="18" fillId="0" borderId="3" xfId="0" applyFont="1" applyBorder="1"/>
    <xf numFmtId="0" fontId="18" fillId="0" borderId="3" xfId="0" applyFont="1" applyBorder="1" applyAlignment="1">
      <alignment horizontal="center"/>
    </xf>
    <xf numFmtId="0" fontId="3" fillId="3" borderId="5" xfId="0" applyFont="1" applyFill="1" applyBorder="1" applyAlignment="1">
      <alignment vertical="center"/>
    </xf>
    <xf numFmtId="0" fontId="3" fillId="3" borderId="6" xfId="0" applyFont="1" applyFill="1" applyBorder="1" applyAlignment="1">
      <alignment vertical="center"/>
    </xf>
    <xf numFmtId="0" fontId="3" fillId="3" borderId="3" xfId="0" applyFont="1" applyFill="1" applyBorder="1" applyAlignment="1">
      <alignment horizontal="center" vertical="center"/>
    </xf>
    <xf numFmtId="0" fontId="3" fillId="3" borderId="3" xfId="0" applyFont="1" applyFill="1" applyBorder="1" applyAlignment="1">
      <alignment horizontal="left" vertical="center"/>
    </xf>
    <xf numFmtId="0" fontId="15" fillId="0" borderId="0" xfId="0" applyFont="1" applyAlignment="1">
      <alignment vertical="top"/>
    </xf>
    <xf numFmtId="0" fontId="37" fillId="0" borderId="0" xfId="0" applyFont="1" applyBorder="1" applyAlignment="1">
      <alignment horizontal="left" vertical="center"/>
    </xf>
    <xf numFmtId="0" fontId="5" fillId="0" borderId="13" xfId="0" applyFont="1" applyBorder="1" applyAlignment="1">
      <alignment horizontal="center" vertical="center"/>
    </xf>
    <xf numFmtId="0" fontId="13" fillId="0" borderId="13" xfId="0" applyFont="1" applyBorder="1" applyAlignment="1">
      <alignment horizontal="center" vertical="center"/>
    </xf>
    <xf numFmtId="0" fontId="9" fillId="0" borderId="0" xfId="0" applyFont="1" applyFill="1" applyBorder="1" applyAlignment="1">
      <alignment vertical="top"/>
    </xf>
    <xf numFmtId="0" fontId="9" fillId="0" borderId="0" xfId="0" applyFont="1" applyBorder="1" applyAlignment="1">
      <alignment vertical="center"/>
    </xf>
    <xf numFmtId="0" fontId="43" fillId="0" borderId="0" xfId="0" applyFont="1" applyBorder="1" applyAlignment="1">
      <alignment horizontal="left"/>
    </xf>
    <xf numFmtId="0" fontId="44" fillId="0" borderId="0" xfId="0" applyFont="1" applyBorder="1" applyAlignment="1">
      <alignment horizontal="left"/>
    </xf>
    <xf numFmtId="0" fontId="24" fillId="0" borderId="0" xfId="0" applyFont="1" applyAlignment="1">
      <alignment vertical="center"/>
    </xf>
    <xf numFmtId="0" fontId="25" fillId="0" borderId="0" xfId="0" applyFont="1" applyAlignment="1">
      <alignment horizontal="left" vertical="center" indent="4"/>
    </xf>
    <xf numFmtId="0" fontId="45" fillId="0" borderId="0" xfId="0" applyFont="1" applyFill="1" applyBorder="1"/>
    <xf numFmtId="0" fontId="26" fillId="0" borderId="0" xfId="0" applyFont="1"/>
    <xf numFmtId="0" fontId="45" fillId="0" borderId="0" xfId="0" applyFont="1" applyFill="1" applyBorder="1" applyAlignment="1">
      <alignment horizontal="left"/>
    </xf>
    <xf numFmtId="0" fontId="45" fillId="0" borderId="0" xfId="0" applyFont="1"/>
    <xf numFmtId="0" fontId="9" fillId="0" borderId="0" xfId="0" applyFont="1"/>
    <xf numFmtId="0" fontId="42" fillId="0" borderId="0" xfId="0" applyFont="1" applyBorder="1"/>
    <xf numFmtId="0" fontId="14" fillId="0" borderId="0" xfId="0" applyFont="1"/>
    <xf numFmtId="0" fontId="50" fillId="0" borderId="0" xfId="0" applyFont="1"/>
    <xf numFmtId="0" fontId="47" fillId="0" borderId="0" xfId="0" applyFont="1" applyAlignment="1">
      <alignment vertical="center"/>
    </xf>
    <xf numFmtId="0" fontId="48" fillId="0" borderId="5" xfId="0" applyFont="1" applyBorder="1"/>
    <xf numFmtId="0" fontId="0" fillId="0" borderId="5" xfId="0" applyBorder="1"/>
    <xf numFmtId="0" fontId="15" fillId="0" borderId="5" xfId="0" applyFont="1" applyBorder="1"/>
    <xf numFmtId="0" fontId="8" fillId="0" borderId="5" xfId="0" applyFont="1" applyBorder="1"/>
    <xf numFmtId="0" fontId="48" fillId="0" borderId="5" xfId="0" applyFont="1" applyBorder="1" applyAlignment="1">
      <alignment horizontal="left"/>
    </xf>
    <xf numFmtId="0" fontId="0" fillId="4" borderId="0" xfId="0" applyFill="1"/>
    <xf numFmtId="0" fontId="51" fillId="0" borderId="3" xfId="0" applyFont="1" applyBorder="1" applyAlignment="1">
      <alignment horizontal="center" vertical="center"/>
    </xf>
    <xf numFmtId="0" fontId="14" fillId="0" borderId="5" xfId="0" applyFont="1" applyBorder="1" applyAlignment="1">
      <alignment horizontal="center"/>
    </xf>
    <xf numFmtId="0" fontId="14" fillId="0" borderId="2" xfId="0" applyFont="1" applyBorder="1" applyAlignment="1">
      <alignment horizontal="left"/>
    </xf>
    <xf numFmtId="0" fontId="14" fillId="0" borderId="5" xfId="0" applyFont="1" applyBorder="1" applyAlignment="1">
      <alignment horizontal="left"/>
    </xf>
    <xf numFmtId="0" fontId="32" fillId="0" borderId="0" xfId="0" applyFont="1" applyBorder="1" applyAlignment="1">
      <alignment horizontal="left"/>
    </xf>
    <xf numFmtId="0" fontId="48" fillId="0" borderId="5" xfId="0" applyFont="1" applyBorder="1" applyAlignment="1">
      <alignment horizontal="right"/>
    </xf>
    <xf numFmtId="0" fontId="48" fillId="0" borderId="5" xfId="0" applyFont="1" applyBorder="1" applyAlignment="1">
      <alignment horizontal="center"/>
    </xf>
    <xf numFmtId="0" fontId="53" fillId="2" borderId="0" xfId="0" applyFont="1" applyFill="1" applyAlignment="1">
      <alignment vertical="center"/>
    </xf>
    <xf numFmtId="0" fontId="54" fillId="0" borderId="0" xfId="0" applyFont="1" applyFill="1" applyBorder="1"/>
    <xf numFmtId="0" fontId="54" fillId="0" borderId="0" xfId="0" applyFont="1"/>
    <xf numFmtId="0" fontId="6" fillId="0" borderId="3" xfId="0" applyFont="1" applyBorder="1" applyAlignment="1">
      <alignment horizontal="center"/>
    </xf>
    <xf numFmtId="0" fontId="0" fillId="0" borderId="15" xfId="0" applyBorder="1"/>
    <xf numFmtId="0" fontId="0" fillId="0" borderId="16" xfId="0" applyBorder="1"/>
    <xf numFmtId="0" fontId="0" fillId="0" borderId="18" xfId="0" applyBorder="1"/>
    <xf numFmtId="2" fontId="6" fillId="0" borderId="4" xfId="0" applyNumberFormat="1" applyFont="1" applyBorder="1" applyAlignment="1">
      <alignment horizontal="center"/>
    </xf>
    <xf numFmtId="2" fontId="6" fillId="0" borderId="27" xfId="0" applyNumberFormat="1" applyFont="1" applyBorder="1" applyAlignment="1">
      <alignment horizontal="center"/>
    </xf>
    <xf numFmtId="12" fontId="6" fillId="0" borderId="29" xfId="0" applyNumberFormat="1" applyFont="1" applyBorder="1" applyAlignment="1">
      <alignment horizontal="center" vertical="center"/>
    </xf>
    <xf numFmtId="12" fontId="6" fillId="0" borderId="30" xfId="0" applyNumberFormat="1" applyFont="1" applyBorder="1" applyAlignment="1">
      <alignment horizontal="center" vertical="center"/>
    </xf>
    <xf numFmtId="0" fontId="14" fillId="0" borderId="2" xfId="0" applyFont="1" applyBorder="1" applyAlignment="1">
      <alignment horizontal="left"/>
    </xf>
    <xf numFmtId="0" fontId="55" fillId="0" borderId="0" xfId="0" applyFont="1" applyBorder="1" applyAlignment="1">
      <alignment vertical="center"/>
    </xf>
    <xf numFmtId="0" fontId="46" fillId="0" borderId="0" xfId="0" applyFont="1" applyBorder="1" applyAlignment="1">
      <alignment vertical="center"/>
    </xf>
    <xf numFmtId="0" fontId="47" fillId="0" borderId="0" xfId="0" applyFont="1" applyAlignment="1">
      <alignment horizontal="left"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xf>
    <xf numFmtId="12" fontId="58" fillId="0" borderId="26" xfId="0" applyNumberFormat="1" applyFont="1" applyBorder="1" applyAlignment="1">
      <alignment horizontal="center"/>
    </xf>
    <xf numFmtId="12" fontId="58" fillId="0" borderId="28" xfId="0" applyNumberFormat="1" applyFont="1" applyBorder="1" applyAlignment="1">
      <alignment horizontal="center" vertical="center"/>
    </xf>
    <xf numFmtId="0" fontId="59" fillId="0" borderId="20" xfId="0" applyFont="1" applyBorder="1" applyAlignment="1"/>
    <xf numFmtId="0" fontId="0" fillId="0" borderId="5" xfId="0" applyBorder="1" applyAlignment="1"/>
    <xf numFmtId="0" fontId="60" fillId="0" borderId="24" xfId="0" applyFont="1" applyBorder="1" applyAlignment="1">
      <alignment horizontal="center"/>
    </xf>
    <xf numFmtId="0" fontId="0" fillId="0" borderId="34" xfId="0" applyBorder="1" applyAlignment="1"/>
    <xf numFmtId="0" fontId="0" fillId="0" borderId="31" xfId="0" applyBorder="1" applyAlignment="1"/>
    <xf numFmtId="12" fontId="6" fillId="0" borderId="29" xfId="0" applyNumberFormat="1" applyFont="1" applyBorder="1" applyAlignment="1" applyProtection="1">
      <alignment horizontal="center" vertical="center"/>
    </xf>
    <xf numFmtId="12" fontId="6" fillId="0" borderId="30" xfId="0" applyNumberFormat="1" applyFont="1" applyBorder="1" applyAlignment="1" applyProtection="1">
      <alignment horizontal="center" vertical="center"/>
    </xf>
    <xf numFmtId="0" fontId="14" fillId="0" borderId="0" xfId="0" applyFont="1" applyFill="1" applyBorder="1" applyAlignment="1">
      <alignment horizontal="center"/>
    </xf>
    <xf numFmtId="0" fontId="61" fillId="0" borderId="0" xfId="0" applyFont="1"/>
    <xf numFmtId="12" fontId="19" fillId="0" borderId="3" xfId="0" applyNumberFormat="1" applyFont="1" applyBorder="1" applyAlignment="1">
      <alignment horizontal="center"/>
    </xf>
    <xf numFmtId="0" fontId="61" fillId="0" borderId="0" xfId="0" applyFont="1" applyAlignment="1"/>
    <xf numFmtId="12" fontId="6" fillId="0" borderId="3" xfId="0" applyNumberFormat="1" applyFont="1" applyBorder="1" applyAlignment="1">
      <alignment horizontal="center" vertical="center"/>
    </xf>
    <xf numFmtId="12" fontId="6" fillId="0" borderId="3" xfId="0" applyNumberFormat="1" applyFont="1" applyBorder="1" applyAlignment="1">
      <alignment horizontal="center"/>
    </xf>
    <xf numFmtId="0" fontId="6" fillId="0" borderId="5" xfId="0" applyFont="1" applyBorder="1" applyAlignment="1">
      <alignment horizontal="center" vertical="center"/>
    </xf>
    <xf numFmtId="0" fontId="59" fillId="0" borderId="18" xfId="0" applyFont="1" applyBorder="1" applyAlignment="1"/>
    <xf numFmtId="0" fontId="7" fillId="0" borderId="33" xfId="0" applyFont="1" applyBorder="1" applyAlignment="1">
      <alignment horizontal="center" vertical="center" wrapText="1"/>
    </xf>
    <xf numFmtId="164" fontId="6" fillId="0" borderId="34" xfId="0" applyNumberFormat="1" applyFont="1" applyBorder="1" applyAlignment="1">
      <alignment horizontal="center"/>
    </xf>
    <xf numFmtId="164" fontId="6" fillId="0" borderId="35" xfId="0" applyNumberFormat="1" applyFont="1" applyBorder="1" applyAlignment="1">
      <alignment horizontal="center"/>
    </xf>
    <xf numFmtId="0" fontId="6" fillId="5" borderId="3" xfId="0" applyFont="1" applyFill="1" applyBorder="1" applyAlignment="1">
      <alignment horizontal="center"/>
    </xf>
    <xf numFmtId="0" fontId="6" fillId="5" borderId="17" xfId="0" applyFont="1" applyFill="1" applyBorder="1" applyAlignment="1">
      <alignment horizontal="center"/>
    </xf>
    <xf numFmtId="2" fontId="6" fillId="5" borderId="4" xfId="0" applyNumberFormat="1" applyFont="1" applyFill="1" applyBorder="1" applyAlignment="1">
      <alignment horizontal="center"/>
    </xf>
    <xf numFmtId="2" fontId="6" fillId="5" borderId="27" xfId="0" applyNumberFormat="1" applyFont="1" applyFill="1" applyBorder="1" applyAlignment="1">
      <alignment horizontal="center"/>
    </xf>
    <xf numFmtId="0" fontId="58" fillId="5" borderId="25" xfId="0" applyFont="1" applyFill="1" applyBorder="1" applyAlignment="1">
      <alignment horizontal="center"/>
    </xf>
    <xf numFmtId="0" fontId="0" fillId="0" borderId="0" xfId="0" applyAlignment="1">
      <alignment vertical="center"/>
    </xf>
    <xf numFmtId="0" fontId="65" fillId="0" borderId="0" xfId="0" applyFont="1"/>
    <xf numFmtId="12" fontId="66" fillId="3" borderId="6" xfId="0" applyNumberFormat="1" applyFont="1" applyFill="1" applyBorder="1" applyAlignment="1">
      <alignment vertical="center"/>
    </xf>
    <xf numFmtId="0" fontId="0" fillId="8" borderId="14" xfId="0" applyFill="1" applyBorder="1"/>
    <xf numFmtId="0" fontId="0" fillId="9" borderId="14" xfId="0" applyFill="1" applyBorder="1"/>
    <xf numFmtId="12" fontId="0" fillId="0" borderId="0" xfId="0" applyNumberFormat="1"/>
    <xf numFmtId="12" fontId="29" fillId="0" borderId="0" xfId="0" applyNumberFormat="1" applyFont="1"/>
    <xf numFmtId="0" fontId="8" fillId="0" borderId="3" xfId="0" applyFont="1" applyBorder="1" applyAlignment="1">
      <alignment horizontal="center"/>
    </xf>
    <xf numFmtId="12" fontId="8" fillId="0" borderId="3" xfId="0" applyNumberFormat="1" applyFont="1" applyBorder="1" applyAlignment="1">
      <alignment horizontal="center"/>
    </xf>
    <xf numFmtId="0" fontId="42" fillId="3" borderId="3" xfId="0" applyFont="1" applyFill="1" applyBorder="1" applyAlignment="1">
      <alignment horizontal="center"/>
    </xf>
    <xf numFmtId="0" fontId="6" fillId="0" borderId="3" xfId="0" applyFont="1" applyBorder="1" applyAlignment="1">
      <alignment horizontal="center" vertical="center" wrapText="1"/>
    </xf>
    <xf numFmtId="12" fontId="6" fillId="0" borderId="3" xfId="0" applyNumberFormat="1" applyFont="1" applyBorder="1" applyAlignment="1">
      <alignment horizontal="center" vertical="center" wrapText="1"/>
    </xf>
    <xf numFmtId="0" fontId="41" fillId="3" borderId="3" xfId="0" applyFont="1" applyFill="1" applyBorder="1" applyAlignment="1">
      <alignment horizontal="center" vertical="center" wrapText="1"/>
    </xf>
    <xf numFmtId="0" fontId="6" fillId="0" borderId="2" xfId="0" applyFont="1" applyBorder="1" applyAlignment="1" applyProtection="1">
      <alignment horizontal="left"/>
      <protection locked="0"/>
    </xf>
    <xf numFmtId="0" fontId="6" fillId="0" borderId="0" xfId="0" applyFont="1" applyProtection="1">
      <protection locked="0"/>
    </xf>
    <xf numFmtId="0" fontId="6" fillId="0" borderId="5" xfId="0" applyFont="1" applyBorder="1" applyAlignment="1" applyProtection="1">
      <alignment horizontal="left"/>
      <protection locked="0"/>
    </xf>
    <xf numFmtId="0" fontId="2" fillId="0" borderId="0" xfId="1" applyFill="1" applyAlignment="1" applyProtection="1">
      <protection locked="0"/>
    </xf>
    <xf numFmtId="0" fontId="12" fillId="0" borderId="5" xfId="1" applyFont="1" applyBorder="1" applyAlignment="1" applyProtection="1">
      <alignment horizontal="left"/>
      <protection locked="0"/>
    </xf>
    <xf numFmtId="0" fontId="6" fillId="0" borderId="2" xfId="0" applyFont="1" applyBorder="1" applyProtection="1">
      <protection locked="0"/>
    </xf>
    <xf numFmtId="0" fontId="6" fillId="0" borderId="5" xfId="0" applyFont="1" applyBorder="1" applyProtection="1">
      <protection locked="0"/>
    </xf>
    <xf numFmtId="0" fontId="0" fillId="0" borderId="0" xfId="0" applyProtection="1">
      <protection locked="0"/>
    </xf>
    <xf numFmtId="0" fontId="4" fillId="0" borderId="0" xfId="0" applyFont="1" applyProtection="1">
      <protection locked="0"/>
    </xf>
    <xf numFmtId="0" fontId="8" fillId="0" borderId="0" xfId="0" applyFont="1" applyProtection="1">
      <protection locked="0"/>
    </xf>
    <xf numFmtId="0" fontId="8" fillId="0" borderId="0" xfId="0" applyFont="1" applyBorder="1" applyAlignment="1" applyProtection="1">
      <alignment vertical="center"/>
      <protection locked="0"/>
    </xf>
    <xf numFmtId="0" fontId="8" fillId="0" borderId="0" xfId="0" applyFont="1" applyAlignment="1" applyProtection="1">
      <alignment horizontal="right"/>
      <protection locked="0"/>
    </xf>
    <xf numFmtId="0" fontId="8" fillId="0" borderId="0" xfId="0" applyFont="1" applyBorder="1" applyAlignment="1" applyProtection="1">
      <alignment horizontal="left" vertical="center"/>
      <protection locked="0"/>
    </xf>
    <xf numFmtId="0" fontId="8" fillId="0" borderId="0" xfId="0" applyFont="1" applyBorder="1" applyAlignment="1" applyProtection="1">
      <protection locked="0"/>
    </xf>
    <xf numFmtId="0" fontId="7" fillId="0" borderId="7" xfId="0" applyFont="1" applyFill="1" applyBorder="1" applyAlignment="1" applyProtection="1">
      <alignment horizontal="left"/>
      <protection locked="0"/>
    </xf>
    <xf numFmtId="0" fontId="7" fillId="0" borderId="1" xfId="0" applyFont="1" applyBorder="1" applyProtection="1">
      <protection locked="0"/>
    </xf>
    <xf numFmtId="0" fontId="7" fillId="0" borderId="7" xfId="0" applyFont="1" applyBorder="1" applyProtection="1">
      <protection locked="0"/>
    </xf>
    <xf numFmtId="0" fontId="7" fillId="0" borderId="8" xfId="0" applyFont="1" applyBorder="1" applyProtection="1">
      <protection locked="0"/>
    </xf>
    <xf numFmtId="0" fontId="7" fillId="0" borderId="8" xfId="0" applyFont="1" applyBorder="1" applyAlignment="1" applyProtection="1">
      <alignment horizontal="center"/>
      <protection locked="0"/>
    </xf>
    <xf numFmtId="0" fontId="6" fillId="0" borderId="1" xfId="0" applyFont="1" applyBorder="1" applyProtection="1">
      <protection locked="0"/>
    </xf>
    <xf numFmtId="0" fontId="8" fillId="0" borderId="9" xfId="0" applyFont="1" applyBorder="1" applyProtection="1">
      <protection locked="0"/>
    </xf>
    <xf numFmtId="0" fontId="8" fillId="0" borderId="0" xfId="0" applyFont="1" applyBorder="1" applyProtection="1">
      <protection locked="0"/>
    </xf>
    <xf numFmtId="0" fontId="8" fillId="0" borderId="10" xfId="0" applyFont="1" applyBorder="1" applyProtection="1">
      <protection locked="0"/>
    </xf>
    <xf numFmtId="0" fontId="8" fillId="0" borderId="11"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38" fillId="0" borderId="9" xfId="0" applyFont="1" applyBorder="1" applyProtection="1">
      <protection locked="0"/>
    </xf>
    <xf numFmtId="0" fontId="8" fillId="0" borderId="6" xfId="0" applyFont="1" applyBorder="1" applyAlignment="1" applyProtection="1">
      <alignment horizontal="center"/>
      <protection locked="0"/>
    </xf>
    <xf numFmtId="0" fontId="8" fillId="0" borderId="12" xfId="0" applyFont="1" applyBorder="1" applyProtection="1">
      <protection locked="0"/>
    </xf>
    <xf numFmtId="0" fontId="8" fillId="0" borderId="2" xfId="0" applyFont="1" applyBorder="1" applyProtection="1">
      <protection locked="0"/>
    </xf>
    <xf numFmtId="0" fontId="8" fillId="0" borderId="11" xfId="0" applyFont="1" applyBorder="1" applyProtection="1">
      <protection locked="0"/>
    </xf>
    <xf numFmtId="0" fontId="37" fillId="0" borderId="0" xfId="0" applyFont="1" applyFill="1" applyBorder="1" applyProtection="1">
      <protection locked="0"/>
    </xf>
    <xf numFmtId="0" fontId="0" fillId="0" borderId="0" xfId="0" applyBorder="1" applyProtection="1">
      <protection locked="0"/>
    </xf>
    <xf numFmtId="0" fontId="11" fillId="0" borderId="0" xfId="0" applyFont="1" applyFill="1" applyBorder="1" applyProtection="1">
      <protection locked="0"/>
    </xf>
    <xf numFmtId="0" fontId="3" fillId="0" borderId="0" xfId="0" applyFont="1" applyBorder="1" applyProtection="1">
      <protection locked="0"/>
    </xf>
    <xf numFmtId="0" fontId="9" fillId="0" borderId="0" xfId="0" applyFont="1" applyBorder="1" applyAlignment="1" applyProtection="1">
      <protection locked="0"/>
    </xf>
    <xf numFmtId="0" fontId="9" fillId="0" borderId="0" xfId="0" applyFont="1" applyBorder="1" applyAlignment="1" applyProtection="1">
      <alignment vertical="top"/>
      <protection locked="0"/>
    </xf>
    <xf numFmtId="0" fontId="6" fillId="0" borderId="3" xfId="0" applyFont="1" applyBorder="1" applyAlignment="1" applyProtection="1">
      <alignment horizontal="center" vertical="center"/>
      <protection locked="0"/>
    </xf>
    <xf numFmtId="12" fontId="6" fillId="0" borderId="3"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protection locked="0"/>
    </xf>
    <xf numFmtId="0" fontId="6" fillId="0" borderId="3" xfId="0" applyFont="1" applyBorder="1" applyAlignment="1" applyProtection="1">
      <alignment horizontal="center"/>
      <protection locked="0"/>
    </xf>
    <xf numFmtId="0" fontId="1" fillId="0" borderId="3" xfId="0" applyFont="1" applyBorder="1" applyAlignment="1" applyProtection="1">
      <alignment horizontal="center" vertical="center"/>
      <protection locked="0"/>
    </xf>
    <xf numFmtId="12" fontId="6" fillId="0" borderId="3" xfId="0" applyNumberFormat="1" applyFont="1" applyBorder="1" applyAlignment="1" applyProtection="1">
      <alignment horizontal="center"/>
      <protection locked="0"/>
    </xf>
    <xf numFmtId="0" fontId="67" fillId="0" borderId="0" xfId="0" applyFont="1" applyAlignment="1">
      <alignment vertical="top"/>
    </xf>
    <xf numFmtId="0" fontId="27" fillId="0" borderId="0" xfId="0" applyFont="1" applyAlignment="1">
      <alignment vertical="center"/>
    </xf>
    <xf numFmtId="0" fontId="4" fillId="0" borderId="0" xfId="0" applyFont="1" applyAlignment="1">
      <alignment vertical="center"/>
    </xf>
    <xf numFmtId="165" fontId="9" fillId="0" borderId="0" xfId="0" applyNumberFormat="1" applyFont="1" applyBorder="1" applyProtection="1">
      <protection locked="0"/>
    </xf>
    <xf numFmtId="165" fontId="3" fillId="0" borderId="2" xfId="0" applyNumberFormat="1" applyFont="1" applyBorder="1" applyAlignment="1" applyProtection="1">
      <alignment horizontal="center"/>
      <protection locked="0"/>
    </xf>
    <xf numFmtId="0" fontId="70" fillId="0" borderId="3" xfId="0" applyFont="1" applyBorder="1" applyAlignment="1">
      <alignment horizontal="center" vertical="center"/>
    </xf>
    <xf numFmtId="49" fontId="59" fillId="0" borderId="3" xfId="0" applyNumberFormat="1" applyFont="1" applyBorder="1" applyAlignment="1" applyProtection="1">
      <alignment horizontal="center"/>
      <protection locked="0"/>
    </xf>
    <xf numFmtId="0" fontId="59" fillId="0" borderId="3" xfId="0" applyFont="1" applyBorder="1" applyAlignment="1" applyProtection="1">
      <alignment horizontal="center"/>
      <protection locked="0"/>
    </xf>
    <xf numFmtId="0" fontId="59" fillId="0" borderId="3" xfId="0" applyFont="1" applyBorder="1" applyAlignment="1" applyProtection="1">
      <alignment horizontal="center" vertical="center"/>
      <protection locked="0"/>
    </xf>
    <xf numFmtId="12" fontId="59" fillId="0" borderId="3" xfId="0" applyNumberFormat="1" applyFont="1" applyBorder="1" applyAlignment="1" applyProtection="1">
      <alignment horizontal="center"/>
      <protection locked="0"/>
    </xf>
    <xf numFmtId="0" fontId="59" fillId="3" borderId="3" xfId="0" applyFont="1" applyFill="1" applyBorder="1" applyAlignment="1">
      <alignment horizontal="center"/>
    </xf>
    <xf numFmtId="0" fontId="69" fillId="3" borderId="5" xfId="0" applyFont="1" applyFill="1" applyBorder="1" applyAlignment="1">
      <alignment horizontal="left"/>
    </xf>
    <xf numFmtId="0" fontId="69" fillId="3" borderId="6" xfId="0" applyFont="1" applyFill="1" applyBorder="1" applyAlignment="1">
      <alignment horizontal="left"/>
    </xf>
    <xf numFmtId="0" fontId="70" fillId="3" borderId="3" xfId="0" applyFont="1" applyFill="1" applyBorder="1" applyAlignment="1">
      <alignment horizontal="center" vertical="center"/>
    </xf>
    <xf numFmtId="0" fontId="40" fillId="3" borderId="4" xfId="0" applyFont="1" applyFill="1" applyBorder="1" applyAlignment="1">
      <alignment horizontal="left"/>
    </xf>
    <xf numFmtId="0" fontId="71" fillId="0" borderId="0" xfId="0" applyFont="1"/>
    <xf numFmtId="0" fontId="11" fillId="0" borderId="0" xfId="0" applyFont="1"/>
    <xf numFmtId="2" fontId="42" fillId="0" borderId="4" xfId="0" applyNumberFormat="1" applyFont="1" applyBorder="1" applyAlignment="1">
      <alignment horizontal="center"/>
    </xf>
    <xf numFmtId="2" fontId="42" fillId="0" borderId="6" xfId="0" applyNumberFormat="1" applyFont="1" applyBorder="1" applyAlignment="1">
      <alignment horizontal="center"/>
    </xf>
    <xf numFmtId="0" fontId="20" fillId="0" borderId="1" xfId="0" applyFont="1" applyBorder="1" applyAlignment="1" applyProtection="1">
      <alignment horizontal="left" vertical="center" wrapText="1"/>
      <protection locked="0"/>
    </xf>
    <xf numFmtId="0" fontId="20" fillId="0" borderId="0" xfId="0" applyFont="1" applyBorder="1" applyAlignment="1" applyProtection="1">
      <alignment horizontal="left" vertical="center" wrapText="1"/>
      <protection locked="0"/>
    </xf>
    <xf numFmtId="2" fontId="6" fillId="0" borderId="5" xfId="0" applyNumberFormat="1" applyFont="1" applyBorder="1" applyAlignment="1" applyProtection="1">
      <alignment horizontal="left"/>
      <protection locked="0"/>
    </xf>
    <xf numFmtId="0" fontId="6" fillId="0" borderId="1" xfId="0" applyFont="1" applyBorder="1" applyAlignment="1">
      <alignment horizontal="center"/>
    </xf>
    <xf numFmtId="0" fontId="26" fillId="10" borderId="18" xfId="0" applyFont="1" applyFill="1" applyBorder="1" applyAlignment="1">
      <alignment horizontal="center" vertical="center" wrapText="1"/>
    </xf>
    <xf numFmtId="0" fontId="26" fillId="10" borderId="20" xfId="0" applyFont="1" applyFill="1" applyBorder="1" applyAlignment="1">
      <alignment horizontal="center" vertical="center" wrapText="1"/>
    </xf>
    <xf numFmtId="0" fontId="5" fillId="6" borderId="3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1" xfId="0" applyFont="1" applyFill="1" applyBorder="1" applyAlignment="1">
      <alignment horizontal="center" vertical="center"/>
    </xf>
    <xf numFmtId="0" fontId="26" fillId="9" borderId="19" xfId="0" applyFont="1" applyFill="1" applyBorder="1" applyAlignment="1">
      <alignment horizontal="center" vertical="center" wrapText="1"/>
    </xf>
    <xf numFmtId="0" fontId="26" fillId="9" borderId="20" xfId="0" applyFont="1" applyFill="1" applyBorder="1" applyAlignment="1">
      <alignment horizontal="center" vertical="center" wrapText="1"/>
    </xf>
    <xf numFmtId="0" fontId="59" fillId="7" borderId="18" xfId="0" applyFont="1" applyFill="1" applyBorder="1" applyAlignment="1">
      <alignment horizontal="center"/>
    </xf>
    <xf numFmtId="0" fontId="59" fillId="7" borderId="19" xfId="0" applyFont="1" applyFill="1" applyBorder="1" applyAlignment="1">
      <alignment horizontal="center"/>
    </xf>
    <xf numFmtId="0" fontId="59" fillId="7" borderId="20" xfId="0" applyFont="1" applyFill="1" applyBorder="1" applyAlignment="1">
      <alignment horizontal="center"/>
    </xf>
    <xf numFmtId="0" fontId="26" fillId="8" borderId="23"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59" fillId="7" borderId="14" xfId="0" applyFont="1" applyFill="1" applyBorder="1" applyAlignment="1">
      <alignment horizontal="center"/>
    </xf>
    <xf numFmtId="0" fontId="59" fillId="7" borderId="23" xfId="0" applyFont="1" applyFill="1" applyBorder="1" applyAlignment="1">
      <alignment horizontal="center"/>
    </xf>
    <xf numFmtId="0" fontId="59" fillId="7" borderId="32" xfId="0" applyFont="1" applyFill="1" applyBorder="1" applyAlignment="1">
      <alignment horizontal="center"/>
    </xf>
    <xf numFmtId="0" fontId="14" fillId="0" borderId="2" xfId="0" applyFont="1" applyBorder="1" applyAlignment="1">
      <alignment horizontal="left"/>
    </xf>
    <xf numFmtId="0" fontId="52" fillId="0" borderId="0" xfId="0" applyFont="1" applyAlignment="1">
      <alignment horizontal="left" vertical="center"/>
    </xf>
    <xf numFmtId="0" fontId="48" fillId="0" borderId="0" xfId="0" applyFont="1" applyAlignment="1">
      <alignment horizontal="center"/>
    </xf>
    <xf numFmtId="12" fontId="68" fillId="0" borderId="0" xfId="0" applyNumberFormat="1" applyFont="1" applyAlignment="1">
      <alignment horizontal="center" vertical="center"/>
    </xf>
    <xf numFmtId="12" fontId="47" fillId="0" borderId="0" xfId="0" applyNumberFormat="1" applyFont="1" applyAlignment="1">
      <alignment horizontal="left" vertical="center"/>
    </xf>
    <xf numFmtId="12" fontId="47" fillId="0" borderId="0" xfId="0" applyNumberFormat="1" applyFont="1" applyAlignment="1">
      <alignment horizontal="center" vertical="center"/>
    </xf>
    <xf numFmtId="12" fontId="47" fillId="0" borderId="0" xfId="0" applyNumberFormat="1" applyFont="1" applyAlignment="1">
      <alignment horizontal="center" vertical="top"/>
    </xf>
    <xf numFmtId="12" fontId="47" fillId="0" borderId="0" xfId="0" applyNumberFormat="1" applyFont="1" applyAlignment="1">
      <alignment horizontal="left" vertical="top"/>
    </xf>
    <xf numFmtId="0" fontId="49" fillId="0" borderId="0" xfId="0" applyFont="1" applyAlignment="1">
      <alignment horizontal="left" vertical="center"/>
    </xf>
    <xf numFmtId="12" fontId="47" fillId="0" borderId="0" xfId="0" applyNumberFormat="1" applyFont="1" applyBorder="1" applyAlignment="1">
      <alignment horizontal="center" vertical="center"/>
    </xf>
    <xf numFmtId="2" fontId="42" fillId="0" borderId="0" xfId="0" applyNumberFormat="1" applyFont="1" applyBorder="1" applyAlignment="1">
      <alignment horizontal="center"/>
    </xf>
    <xf numFmtId="0" fontId="55" fillId="0" borderId="0" xfId="0" applyFont="1" applyBorder="1" applyAlignment="1">
      <alignment horizontal="right" vertical="center"/>
    </xf>
    <xf numFmtId="0" fontId="47" fillId="0" borderId="0" xfId="0" applyFont="1" applyAlignment="1">
      <alignment horizontal="left" vertical="center"/>
    </xf>
    <xf numFmtId="0" fontId="0" fillId="0" borderId="0" xfId="0" applyAlignment="1">
      <alignment horizontal="center"/>
    </xf>
    <xf numFmtId="2" fontId="47" fillId="0" borderId="0" xfId="0" applyNumberFormat="1" applyFont="1" applyAlignment="1">
      <alignment horizontal="right" vertical="center"/>
    </xf>
    <xf numFmtId="0" fontId="47" fillId="0" borderId="0" xfId="0" applyFont="1" applyAlignment="1">
      <alignment horizontal="center" vertical="center"/>
    </xf>
    <xf numFmtId="12" fontId="47" fillId="0" borderId="0" xfId="0" applyNumberFormat="1" applyFont="1" applyAlignment="1">
      <alignment horizontal="center"/>
    </xf>
    <xf numFmtId="12" fontId="49" fillId="0" borderId="0" xfId="0" applyNumberFormat="1" applyFont="1" applyAlignment="1">
      <alignment horizontal="center" vertical="center"/>
    </xf>
    <xf numFmtId="12" fontId="47" fillId="0" borderId="0" xfId="0" applyNumberFormat="1" applyFont="1" applyBorder="1" applyAlignment="1">
      <alignment horizontal="right" vertical="center"/>
    </xf>
    <xf numFmtId="0" fontId="47" fillId="0" borderId="0" xfId="0" applyFont="1" applyBorder="1" applyAlignment="1">
      <alignment horizontal="right" vertical="center"/>
    </xf>
    <xf numFmtId="0" fontId="46" fillId="0" borderId="0" xfId="0" applyFont="1" applyBorder="1" applyAlignment="1">
      <alignment horizontal="right" vertical="center"/>
    </xf>
    <xf numFmtId="0" fontId="47" fillId="0" borderId="0" xfId="0" applyFont="1" applyAlignment="1">
      <alignment horizontal="center"/>
    </xf>
    <xf numFmtId="12" fontId="47" fillId="0" borderId="0" xfId="0" applyNumberFormat="1" applyFont="1" applyAlignment="1"/>
    <xf numFmtId="0" fontId="10" fillId="0" borderId="0" xfId="0" applyFont="1" applyFill="1" applyBorder="1" applyAlignment="1">
      <alignment horizontal="center"/>
    </xf>
    <xf numFmtId="0" fontId="3" fillId="0" borderId="0" xfId="0" applyFont="1" applyFill="1" applyBorder="1" applyAlignment="1">
      <alignment horizontal="center"/>
    </xf>
    <xf numFmtId="12" fontId="47" fillId="0" borderId="0" xfId="0" applyNumberFormat="1" applyFont="1" applyAlignment="1">
      <alignment horizontal="right" vertical="center"/>
    </xf>
    <xf numFmtId="0" fontId="47" fillId="0" borderId="0" xfId="0"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019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U$24" lockText="1" noThreeD="1"/>
</file>

<file path=xl/ctrlProps/ctrlProp10.xml><?xml version="1.0" encoding="utf-8"?>
<formControlPr xmlns="http://schemas.microsoft.com/office/spreadsheetml/2009/9/main" objectType="CheckBox" fmlaLink="$U$38" lockText="1" noThreeD="1"/>
</file>

<file path=xl/ctrlProps/ctrlProp11.xml><?xml version="1.0" encoding="utf-8"?>
<formControlPr xmlns="http://schemas.microsoft.com/office/spreadsheetml/2009/9/main" objectType="CheckBox" fmlaLink="$U$39"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U$25" lockText="1" noThreeD="1"/>
</file>

<file path=xl/ctrlProps/ctrlProp3.xml><?xml version="1.0" encoding="utf-8"?>
<formControlPr xmlns="http://schemas.microsoft.com/office/spreadsheetml/2009/9/main" objectType="CheckBox" fmlaLink="$U$26" lockText="1" noThreeD="1"/>
</file>

<file path=xl/ctrlProps/ctrlProp4.xml><?xml version="1.0" encoding="utf-8"?>
<formControlPr xmlns="http://schemas.microsoft.com/office/spreadsheetml/2009/9/main" objectType="CheckBox" fmlaLink="$U$29" lockText="1" noThreeD="1"/>
</file>

<file path=xl/ctrlProps/ctrlProp5.xml><?xml version="1.0" encoding="utf-8"?>
<formControlPr xmlns="http://schemas.microsoft.com/office/spreadsheetml/2009/9/main" objectType="CheckBox" fmlaLink="$U$30" lockText="1" noThreeD="1"/>
</file>

<file path=xl/ctrlProps/ctrlProp6.xml><?xml version="1.0" encoding="utf-8"?>
<formControlPr xmlns="http://schemas.microsoft.com/office/spreadsheetml/2009/9/main" objectType="CheckBox" fmlaLink="$U$34" lockText="1" noThreeD="1"/>
</file>

<file path=xl/ctrlProps/ctrlProp7.xml><?xml version="1.0" encoding="utf-8"?>
<formControlPr xmlns="http://schemas.microsoft.com/office/spreadsheetml/2009/9/main" objectType="CheckBox" fmlaLink="$U$35" lockText="1" noThreeD="1"/>
</file>

<file path=xl/ctrlProps/ctrlProp8.xml><?xml version="1.0" encoding="utf-8"?>
<formControlPr xmlns="http://schemas.microsoft.com/office/spreadsheetml/2009/9/main" objectType="CheckBox" fmlaLink="$U$36" lockText="1" noThreeD="1"/>
</file>

<file path=xl/ctrlProps/ctrlProp9.xml><?xml version="1.0" encoding="utf-8"?>
<formControlPr xmlns="http://schemas.microsoft.com/office/spreadsheetml/2009/9/main" objectType="CheckBox" fmlaLink="$U$37"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jpeg"/><Relationship Id="rId4" Type="http://schemas.openxmlformats.org/officeDocument/2006/relationships/hyperlink" Target="#InfoSheet!A1"/></Relationships>
</file>

<file path=xl/drawings/_rels/drawing2.xml.rels><?xml version="1.0" encoding="UTF-8" standalone="yes"?>
<Relationships xmlns="http://schemas.openxmlformats.org/package/2006/relationships"><Relationship Id="rId8" Type="http://schemas.openxmlformats.org/officeDocument/2006/relationships/image" Target="../media/image14.jpeg"/><Relationship Id="rId3" Type="http://schemas.openxmlformats.org/officeDocument/2006/relationships/image" Target="../media/image10.jpeg"/><Relationship Id="rId7" Type="http://schemas.openxmlformats.org/officeDocument/2006/relationships/hyperlink" Target="#'EP Form'!A1"/><Relationship Id="rId2" Type="http://schemas.openxmlformats.org/officeDocument/2006/relationships/image" Target="../media/image9.jpeg"/><Relationship Id="rId1" Type="http://schemas.openxmlformats.org/officeDocument/2006/relationships/image" Target="../media/image8.jpeg"/><Relationship Id="rId6" Type="http://schemas.openxmlformats.org/officeDocument/2006/relationships/image" Target="../media/image13.jpeg"/><Relationship Id="rId5" Type="http://schemas.openxmlformats.org/officeDocument/2006/relationships/image" Target="../media/image12.jpeg"/><Relationship Id="rId4" Type="http://schemas.openxmlformats.org/officeDocument/2006/relationships/image" Target="../media/image11.jpeg"/><Relationship Id="rId9"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144780</xdr:colOff>
      <xdr:row>42</xdr:row>
      <xdr:rowOff>38100</xdr:rowOff>
    </xdr:from>
    <xdr:to>
      <xdr:col>2</xdr:col>
      <xdr:colOff>571500</xdr:colOff>
      <xdr:row>52</xdr:row>
      <xdr:rowOff>22860</xdr:rowOff>
    </xdr:to>
    <xdr:pic>
      <xdr:nvPicPr>
        <xdr:cNvPr id="71763" name="Picture 4">
          <a:extLst>
            <a:ext uri="{FF2B5EF4-FFF2-40B4-BE49-F238E27FC236}">
              <a16:creationId xmlns:a16="http://schemas.microsoft.com/office/drawing/2014/main" id="{00000000-0008-0000-0000-00005318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80" r="10382" b="6551"/>
        <a:stretch>
          <a:fillRect/>
        </a:stretch>
      </xdr:blipFill>
      <xdr:spPr bwMode="auto">
        <a:xfrm>
          <a:off x="144780" y="7757160"/>
          <a:ext cx="123444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xdr:colOff>
      <xdr:row>58</xdr:row>
      <xdr:rowOff>144780</xdr:rowOff>
    </xdr:from>
    <xdr:to>
      <xdr:col>5</xdr:col>
      <xdr:colOff>381000</xdr:colOff>
      <xdr:row>65</xdr:row>
      <xdr:rowOff>129540</xdr:rowOff>
    </xdr:to>
    <xdr:pic>
      <xdr:nvPicPr>
        <xdr:cNvPr id="71764" name="Picture 8">
          <a:extLst>
            <a:ext uri="{FF2B5EF4-FFF2-40B4-BE49-F238E27FC236}">
              <a16:creationId xmlns:a16="http://schemas.microsoft.com/office/drawing/2014/main" id="{00000000-0008-0000-0000-00005418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120" y="10591800"/>
          <a:ext cx="281940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xdr:colOff>
      <xdr:row>1</xdr:row>
      <xdr:rowOff>0</xdr:rowOff>
    </xdr:from>
    <xdr:to>
      <xdr:col>13</xdr:col>
      <xdr:colOff>548640</xdr:colOff>
      <xdr:row>4</xdr:row>
      <xdr:rowOff>15240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20980" y="106680"/>
          <a:ext cx="784098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Times New Roman" panose="02020603050405020304" pitchFamily="18" charset="0"/>
              <a:cs typeface="Times New Roman" panose="02020603050405020304" pitchFamily="18" charset="0"/>
            </a:rPr>
            <a:t>FELLFAB</a:t>
          </a:r>
          <a:r>
            <a:rPr lang="en-US" sz="2400" b="1" baseline="30000">
              <a:solidFill>
                <a:schemeClr val="bg1"/>
              </a:solidFill>
              <a:latin typeface="Times New Roman" panose="02020603050405020304" pitchFamily="18" charset="0"/>
              <a:cs typeface="Times New Roman" panose="02020603050405020304" pitchFamily="18" charset="0"/>
            </a:rPr>
            <a:t>®</a:t>
          </a:r>
          <a:r>
            <a:rPr lang="en-US" sz="2400" b="1">
              <a:solidFill>
                <a:schemeClr val="bg1"/>
              </a:solidFill>
            </a:rPr>
            <a:t> </a:t>
          </a:r>
          <a:r>
            <a:rPr lang="en-US" sz="2400" b="0">
              <a:solidFill>
                <a:schemeClr val="bg1"/>
              </a:solidFill>
            </a:rPr>
            <a:t>ELEVATOR</a:t>
          </a:r>
          <a:r>
            <a:rPr lang="en-US" sz="2400" b="0" baseline="0">
              <a:solidFill>
                <a:schemeClr val="bg1"/>
              </a:solidFill>
            </a:rPr>
            <a:t> PAD | </a:t>
          </a:r>
          <a:r>
            <a:rPr lang="en-US" sz="2000" b="0" baseline="0">
              <a:solidFill>
                <a:schemeClr val="bg1"/>
              </a:solidFill>
            </a:rPr>
            <a:t>ORDER/QUOTE FORM</a:t>
          </a:r>
          <a:endParaRPr lang="en-US" sz="2000" b="0">
            <a:solidFill>
              <a:schemeClr val="bg1"/>
            </a:solidFill>
          </a:endParaRPr>
        </a:p>
      </xdr:txBody>
    </xdr:sp>
    <xdr:clientData/>
  </xdr:twoCellAnchor>
  <xdr:twoCellAnchor>
    <xdr:from>
      <xdr:col>13</xdr:col>
      <xdr:colOff>396240</xdr:colOff>
      <xdr:row>1</xdr:row>
      <xdr:rowOff>0</xdr:rowOff>
    </xdr:from>
    <xdr:to>
      <xdr:col>17</xdr:col>
      <xdr:colOff>0</xdr:colOff>
      <xdr:row>4</xdr:row>
      <xdr:rowOff>106680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7909560" y="106680"/>
          <a:ext cx="204216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1">
              <a:solidFill>
                <a:schemeClr val="bg1"/>
              </a:solidFill>
            </a:rPr>
            <a:t>FELCO® Elevator Pads</a:t>
          </a:r>
        </a:p>
        <a:p>
          <a:pPr algn="r"/>
          <a:r>
            <a:rPr lang="en-US" sz="1400" b="1">
              <a:solidFill>
                <a:schemeClr val="bg1"/>
              </a:solidFill>
            </a:rPr>
            <a:t> &amp; Accessories</a:t>
          </a:r>
        </a:p>
      </xdr:txBody>
    </xdr:sp>
    <xdr:clientData/>
  </xdr:twoCellAnchor>
  <xdr:twoCellAnchor editAs="oneCell">
    <xdr:from>
      <xdr:col>14</xdr:col>
      <xdr:colOff>411480</xdr:colOff>
      <xdr:row>76</xdr:row>
      <xdr:rowOff>15240</xdr:rowOff>
    </xdr:from>
    <xdr:to>
      <xdr:col>16</xdr:col>
      <xdr:colOff>571500</xdr:colOff>
      <xdr:row>77</xdr:row>
      <xdr:rowOff>26670</xdr:rowOff>
    </xdr:to>
    <xdr:pic>
      <xdr:nvPicPr>
        <xdr:cNvPr id="71767" name="Picture 8">
          <a:extLst>
            <a:ext uri="{FF2B5EF4-FFF2-40B4-BE49-F238E27FC236}">
              <a16:creationId xmlns:a16="http://schemas.microsoft.com/office/drawing/2014/main" id="{00000000-0008-0000-0000-0000571801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34400" y="13860780"/>
          <a:ext cx="137922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359387</xdr:colOff>
      <xdr:row>31</xdr:row>
      <xdr:rowOff>177949</xdr:rowOff>
    </xdr:from>
    <xdr:to>
      <xdr:col>7</xdr:col>
      <xdr:colOff>359387</xdr:colOff>
      <xdr:row>57</xdr:row>
      <xdr:rowOff>45271</xdr:rowOff>
    </xdr:to>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a:off x="4214211" y="4247925"/>
          <a:ext cx="0" cy="475308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350520</xdr:colOff>
          <xdr:row>23</xdr:row>
          <xdr:rowOff>91440</xdr:rowOff>
        </xdr:from>
        <xdr:to>
          <xdr:col>3</xdr:col>
          <xdr:colOff>30480</xdr:colOff>
          <xdr:row>25</xdr:row>
          <xdr:rowOff>22860</xdr:rowOff>
        </xdr:to>
        <xdr:sp macro="" textlink="">
          <xdr:nvSpPr>
            <xdr:cNvPr id="34956" name="Check Box 140" hidden="1">
              <a:extLst>
                <a:ext uri="{63B3BB69-23CF-44E3-9099-C40C66FF867C}">
                  <a14:compatExt spid="_x0000_s34956"/>
                </a:ext>
                <a:ext uri="{FF2B5EF4-FFF2-40B4-BE49-F238E27FC236}">
                  <a16:creationId xmlns:a16="http://schemas.microsoft.com/office/drawing/2014/main" id="{00000000-0008-0000-0000-00008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24</xdr:row>
          <xdr:rowOff>76200</xdr:rowOff>
        </xdr:from>
        <xdr:to>
          <xdr:col>3</xdr:col>
          <xdr:colOff>30480</xdr:colOff>
          <xdr:row>26</xdr:row>
          <xdr:rowOff>45720</xdr:rowOff>
        </xdr:to>
        <xdr:sp macro="" textlink="">
          <xdr:nvSpPr>
            <xdr:cNvPr id="34958" name="Check Box 142" hidden="1">
              <a:extLst>
                <a:ext uri="{63B3BB69-23CF-44E3-9099-C40C66FF867C}">
                  <a14:compatExt spid="_x0000_s34958"/>
                </a:ext>
                <a:ext uri="{FF2B5EF4-FFF2-40B4-BE49-F238E27FC236}">
                  <a16:creationId xmlns:a16="http://schemas.microsoft.com/office/drawing/2014/main" id="{00000000-0008-0000-0000-00008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25</xdr:row>
          <xdr:rowOff>106680</xdr:rowOff>
        </xdr:from>
        <xdr:to>
          <xdr:col>3</xdr:col>
          <xdr:colOff>30480</xdr:colOff>
          <xdr:row>28</xdr:row>
          <xdr:rowOff>7620</xdr:rowOff>
        </xdr:to>
        <xdr:sp macro="" textlink="">
          <xdr:nvSpPr>
            <xdr:cNvPr id="34959" name="Check Box 143" hidden="1">
              <a:extLst>
                <a:ext uri="{63B3BB69-23CF-44E3-9099-C40C66FF867C}">
                  <a14:compatExt spid="_x0000_s34959"/>
                </a:ext>
                <a:ext uri="{FF2B5EF4-FFF2-40B4-BE49-F238E27FC236}">
                  <a16:creationId xmlns:a16="http://schemas.microsoft.com/office/drawing/2014/main" id="{00000000-0008-0000-0000-00008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23</xdr:row>
          <xdr:rowOff>121920</xdr:rowOff>
        </xdr:from>
        <xdr:to>
          <xdr:col>5</xdr:col>
          <xdr:colOff>30480</xdr:colOff>
          <xdr:row>24</xdr:row>
          <xdr:rowOff>137160</xdr:rowOff>
        </xdr:to>
        <xdr:sp macro="" textlink="">
          <xdr:nvSpPr>
            <xdr:cNvPr id="34960" name="Check Box 144" hidden="1">
              <a:extLst>
                <a:ext uri="{63B3BB69-23CF-44E3-9099-C40C66FF867C}">
                  <a14:compatExt spid="_x0000_s34960"/>
                </a:ext>
                <a:ext uri="{FF2B5EF4-FFF2-40B4-BE49-F238E27FC236}">
                  <a16:creationId xmlns:a16="http://schemas.microsoft.com/office/drawing/2014/main" id="{00000000-0008-0000-0000-00009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25</xdr:row>
          <xdr:rowOff>0</xdr:rowOff>
        </xdr:from>
        <xdr:to>
          <xdr:col>5</xdr:col>
          <xdr:colOff>30480</xdr:colOff>
          <xdr:row>26</xdr:row>
          <xdr:rowOff>22860</xdr:rowOff>
        </xdr:to>
        <xdr:sp macro="" textlink="">
          <xdr:nvSpPr>
            <xdr:cNvPr id="34961" name="Check Box 145" hidden="1">
              <a:extLst>
                <a:ext uri="{63B3BB69-23CF-44E3-9099-C40C66FF867C}">
                  <a14:compatExt spid="_x0000_s34961"/>
                </a:ext>
                <a:ext uri="{FF2B5EF4-FFF2-40B4-BE49-F238E27FC236}">
                  <a16:creationId xmlns:a16="http://schemas.microsoft.com/office/drawing/2014/main" id="{00000000-0008-0000-0000-00009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23</xdr:row>
          <xdr:rowOff>137160</xdr:rowOff>
        </xdr:from>
        <xdr:to>
          <xdr:col>8</xdr:col>
          <xdr:colOff>7620</xdr:colOff>
          <xdr:row>24</xdr:row>
          <xdr:rowOff>160020</xdr:rowOff>
        </xdr:to>
        <xdr:sp macro="" textlink="">
          <xdr:nvSpPr>
            <xdr:cNvPr id="34962" name="Check Box 146" hidden="1">
              <a:extLst>
                <a:ext uri="{63B3BB69-23CF-44E3-9099-C40C66FF867C}">
                  <a14:compatExt spid="_x0000_s34962"/>
                </a:ext>
                <a:ext uri="{FF2B5EF4-FFF2-40B4-BE49-F238E27FC236}">
                  <a16:creationId xmlns:a16="http://schemas.microsoft.com/office/drawing/2014/main" id="{00000000-0008-0000-0000-00009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24</xdr:row>
          <xdr:rowOff>144780</xdr:rowOff>
        </xdr:from>
        <xdr:to>
          <xdr:col>8</xdr:col>
          <xdr:colOff>22860</xdr:colOff>
          <xdr:row>25</xdr:row>
          <xdr:rowOff>160020</xdr:rowOff>
        </xdr:to>
        <xdr:sp macro="" textlink="">
          <xdr:nvSpPr>
            <xdr:cNvPr id="34970" name="Check Box 154" hidden="1">
              <a:extLst>
                <a:ext uri="{63B3BB69-23CF-44E3-9099-C40C66FF867C}">
                  <a14:compatExt spid="_x0000_s34970"/>
                </a:ext>
                <a:ext uri="{FF2B5EF4-FFF2-40B4-BE49-F238E27FC236}">
                  <a16:creationId xmlns:a16="http://schemas.microsoft.com/office/drawing/2014/main" id="{00000000-0008-0000-0000-00009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25</xdr:row>
          <xdr:rowOff>175260</xdr:rowOff>
        </xdr:from>
        <xdr:to>
          <xdr:col>8</xdr:col>
          <xdr:colOff>22860</xdr:colOff>
          <xdr:row>27</xdr:row>
          <xdr:rowOff>22860</xdr:rowOff>
        </xdr:to>
        <xdr:sp macro="" textlink="">
          <xdr:nvSpPr>
            <xdr:cNvPr id="34971" name="Check Box 155" hidden="1">
              <a:extLst>
                <a:ext uri="{63B3BB69-23CF-44E3-9099-C40C66FF867C}">
                  <a14:compatExt spid="_x0000_s34971"/>
                </a:ext>
                <a:ext uri="{FF2B5EF4-FFF2-40B4-BE49-F238E27FC236}">
                  <a16:creationId xmlns:a16="http://schemas.microsoft.com/office/drawing/2014/main" id="{00000000-0008-0000-0000-00009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23</xdr:row>
          <xdr:rowOff>144780</xdr:rowOff>
        </xdr:from>
        <xdr:to>
          <xdr:col>9</xdr:col>
          <xdr:colOff>556260</xdr:colOff>
          <xdr:row>24</xdr:row>
          <xdr:rowOff>144780</xdr:rowOff>
        </xdr:to>
        <xdr:sp macro="" textlink="">
          <xdr:nvSpPr>
            <xdr:cNvPr id="34972" name="Check Box 156" hidden="1">
              <a:extLst>
                <a:ext uri="{63B3BB69-23CF-44E3-9099-C40C66FF867C}">
                  <a14:compatExt spid="_x0000_s34972"/>
                </a:ext>
                <a:ext uri="{FF2B5EF4-FFF2-40B4-BE49-F238E27FC236}">
                  <a16:creationId xmlns:a16="http://schemas.microsoft.com/office/drawing/2014/main" id="{00000000-0008-0000-0000-00009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24</xdr:row>
          <xdr:rowOff>152400</xdr:rowOff>
        </xdr:from>
        <xdr:to>
          <xdr:col>9</xdr:col>
          <xdr:colOff>556260</xdr:colOff>
          <xdr:row>25</xdr:row>
          <xdr:rowOff>160020</xdr:rowOff>
        </xdr:to>
        <xdr:sp macro="" textlink="">
          <xdr:nvSpPr>
            <xdr:cNvPr id="34973" name="Check Box 157" hidden="1">
              <a:extLst>
                <a:ext uri="{63B3BB69-23CF-44E3-9099-C40C66FF867C}">
                  <a14:compatExt spid="_x0000_s34973"/>
                </a:ext>
                <a:ext uri="{FF2B5EF4-FFF2-40B4-BE49-F238E27FC236}">
                  <a16:creationId xmlns:a16="http://schemas.microsoft.com/office/drawing/2014/main" id="{00000000-0008-0000-0000-00009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26</xdr:row>
          <xdr:rowOff>7620</xdr:rowOff>
        </xdr:from>
        <xdr:to>
          <xdr:col>9</xdr:col>
          <xdr:colOff>556260</xdr:colOff>
          <xdr:row>27</xdr:row>
          <xdr:rowOff>7620</xdr:rowOff>
        </xdr:to>
        <xdr:sp macro="" textlink="">
          <xdr:nvSpPr>
            <xdr:cNvPr id="34974" name="Check Box 158" hidden="1">
              <a:extLst>
                <a:ext uri="{63B3BB69-23CF-44E3-9099-C40C66FF867C}">
                  <a14:compatExt spid="_x0000_s34974"/>
                </a:ext>
                <a:ext uri="{FF2B5EF4-FFF2-40B4-BE49-F238E27FC236}">
                  <a16:creationId xmlns:a16="http://schemas.microsoft.com/office/drawing/2014/main" id="{00000000-0008-0000-0000-00009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466165</xdr:colOff>
      <xdr:row>28</xdr:row>
      <xdr:rowOff>98613</xdr:rowOff>
    </xdr:from>
    <xdr:to>
      <xdr:col>16</xdr:col>
      <xdr:colOff>600635</xdr:colOff>
      <xdr:row>30</xdr:row>
      <xdr:rowOff>143436</xdr:rowOff>
    </xdr:to>
    <xdr:sp macro="" textlink="">
      <xdr:nvSpPr>
        <xdr:cNvPr id="2" name="Rectangle: Rounded Corners 1">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7978589" y="3603813"/>
          <a:ext cx="1353670" cy="412376"/>
        </a:xfrm>
        <a:prstGeom prst="roundRect">
          <a:avLst/>
        </a:prstGeom>
        <a:solidFill>
          <a:srgbClr val="0197C9"/>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r>
            <a:rPr lang="en-US" sz="900"/>
            <a:t>Click Here for more</a:t>
          </a:r>
          <a:r>
            <a:rPr lang="en-US" sz="900" baseline="0"/>
            <a:t> info on Material/Accessories</a:t>
          </a:r>
          <a:endParaRPr lang="en-US" sz="900"/>
        </a:p>
      </xdr:txBody>
    </xdr:sp>
    <xdr:clientData/>
  </xdr:twoCellAnchor>
  <xdr:twoCellAnchor editAs="oneCell">
    <xdr:from>
      <xdr:col>0</xdr:col>
      <xdr:colOff>0</xdr:colOff>
      <xdr:row>14</xdr:row>
      <xdr:rowOff>30480</xdr:rowOff>
    </xdr:from>
    <xdr:to>
      <xdr:col>16</xdr:col>
      <xdr:colOff>87630</xdr:colOff>
      <xdr:row>19</xdr:row>
      <xdr:rowOff>53340</xdr:rowOff>
    </xdr:to>
    <xdr:pic>
      <xdr:nvPicPr>
        <xdr:cNvPr id="71772" name="Picture 7">
          <a:extLst>
            <a:ext uri="{FF2B5EF4-FFF2-40B4-BE49-F238E27FC236}">
              <a16:creationId xmlns:a16="http://schemas.microsoft.com/office/drawing/2014/main" id="{00000000-0008-0000-0000-00005C1801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0251" b="13504"/>
        <a:stretch>
          <a:fillRect/>
        </a:stretch>
      </xdr:blipFill>
      <xdr:spPr bwMode="auto">
        <a:xfrm>
          <a:off x="0" y="2545080"/>
          <a:ext cx="942975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601980</xdr:colOff>
          <xdr:row>18</xdr:row>
          <xdr:rowOff>152400</xdr:rowOff>
        </xdr:from>
        <xdr:to>
          <xdr:col>16</xdr:col>
          <xdr:colOff>22860</xdr:colOff>
          <xdr:row>20</xdr:row>
          <xdr:rowOff>99060</xdr:rowOff>
        </xdr:to>
        <xdr:grpSp>
          <xdr:nvGrpSpPr>
            <xdr:cNvPr id="71773" name="Group 8">
              <a:extLst>
                <a:ext uri="{FF2B5EF4-FFF2-40B4-BE49-F238E27FC236}">
                  <a16:creationId xmlns:a16="http://schemas.microsoft.com/office/drawing/2014/main" id="{00000000-0008-0000-0000-00005D180100}"/>
                </a:ext>
              </a:extLst>
            </xdr:cNvPr>
            <xdr:cNvGrpSpPr>
              <a:grpSpLocks/>
            </xdr:cNvGrpSpPr>
          </xdr:nvGrpSpPr>
          <xdr:grpSpPr bwMode="auto">
            <a:xfrm>
              <a:off x="800100" y="3337560"/>
              <a:ext cx="8564880" cy="281940"/>
              <a:chOff x="795233" y="3476111"/>
              <a:chExt cx="7961556" cy="271193"/>
            </a:xfrm>
          </xdr:grpSpPr>
          <xdr:sp macro="" textlink="">
            <xdr:nvSpPr>
              <xdr:cNvPr id="35753" name="Check Box 937" hidden="1">
                <a:extLst>
                  <a:ext uri="{63B3BB69-23CF-44E3-9099-C40C66FF867C}">
                    <a14:compatExt spid="_x0000_s35753"/>
                  </a:ext>
                  <a:ext uri="{FF2B5EF4-FFF2-40B4-BE49-F238E27FC236}">
                    <a16:creationId xmlns:a16="http://schemas.microsoft.com/office/drawing/2014/main" id="{00000000-0008-0000-0000-0000A98B0000}"/>
                  </a:ext>
                </a:extLst>
              </xdr:cNvPr>
              <xdr:cNvSpPr/>
            </xdr:nvSpPr>
            <xdr:spPr bwMode="auto">
              <a:xfrm>
                <a:off x="795233" y="3476111"/>
                <a:ext cx="234427" cy="2711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754" name="Check Box 938" hidden="1">
                <a:extLst>
                  <a:ext uri="{63B3BB69-23CF-44E3-9099-C40C66FF867C}">
                    <a14:compatExt spid="_x0000_s35754"/>
                  </a:ext>
                  <a:ext uri="{FF2B5EF4-FFF2-40B4-BE49-F238E27FC236}">
                    <a16:creationId xmlns:a16="http://schemas.microsoft.com/office/drawing/2014/main" id="{00000000-0008-0000-0000-0000AA8B0000}"/>
                  </a:ext>
                </a:extLst>
              </xdr:cNvPr>
              <xdr:cNvSpPr/>
            </xdr:nvSpPr>
            <xdr:spPr bwMode="auto">
              <a:xfrm>
                <a:off x="2360920" y="3489382"/>
                <a:ext cx="281940" cy="2263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755" name="Check Box 939" hidden="1">
                <a:extLst>
                  <a:ext uri="{63B3BB69-23CF-44E3-9099-C40C66FF867C}">
                    <a14:compatExt spid="_x0000_s35755"/>
                  </a:ext>
                  <a:ext uri="{FF2B5EF4-FFF2-40B4-BE49-F238E27FC236}">
                    <a16:creationId xmlns:a16="http://schemas.microsoft.com/office/drawing/2014/main" id="{00000000-0008-0000-0000-0000AB8B0000}"/>
                  </a:ext>
                </a:extLst>
              </xdr:cNvPr>
              <xdr:cNvSpPr/>
            </xdr:nvSpPr>
            <xdr:spPr bwMode="auto">
              <a:xfrm>
                <a:off x="3965603" y="3506427"/>
                <a:ext cx="281940" cy="233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756" name="Check Box 940" hidden="1">
                <a:extLst>
                  <a:ext uri="{63B3BB69-23CF-44E3-9099-C40C66FF867C}">
                    <a14:compatExt spid="_x0000_s35756"/>
                  </a:ext>
                  <a:ext uri="{FF2B5EF4-FFF2-40B4-BE49-F238E27FC236}">
                    <a16:creationId xmlns:a16="http://schemas.microsoft.com/office/drawing/2014/main" id="{00000000-0008-0000-0000-0000AC8B0000}"/>
                  </a:ext>
                </a:extLst>
              </xdr:cNvPr>
              <xdr:cNvSpPr/>
            </xdr:nvSpPr>
            <xdr:spPr bwMode="auto">
              <a:xfrm>
                <a:off x="5453744" y="3504117"/>
                <a:ext cx="281940" cy="2263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757" name="Check Box 941" hidden="1">
                <a:extLst>
                  <a:ext uri="{63B3BB69-23CF-44E3-9099-C40C66FF867C}">
                    <a14:compatExt spid="_x0000_s35757"/>
                  </a:ext>
                  <a:ext uri="{FF2B5EF4-FFF2-40B4-BE49-F238E27FC236}">
                    <a16:creationId xmlns:a16="http://schemas.microsoft.com/office/drawing/2014/main" id="{00000000-0008-0000-0000-0000AD8B0000}"/>
                  </a:ext>
                </a:extLst>
              </xdr:cNvPr>
              <xdr:cNvSpPr/>
            </xdr:nvSpPr>
            <xdr:spPr bwMode="auto">
              <a:xfrm>
                <a:off x="7103250" y="3495150"/>
                <a:ext cx="281940" cy="2263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758" name="Check Box 942" hidden="1">
                <a:extLst>
                  <a:ext uri="{63B3BB69-23CF-44E3-9099-C40C66FF867C}">
                    <a14:compatExt spid="_x0000_s35758"/>
                  </a:ext>
                  <a:ext uri="{FF2B5EF4-FFF2-40B4-BE49-F238E27FC236}">
                    <a16:creationId xmlns:a16="http://schemas.microsoft.com/office/drawing/2014/main" id="{00000000-0008-0000-0000-0000AE8B0000}"/>
                  </a:ext>
                </a:extLst>
              </xdr:cNvPr>
              <xdr:cNvSpPr/>
            </xdr:nvSpPr>
            <xdr:spPr bwMode="auto">
              <a:xfrm>
                <a:off x="8474849" y="3494761"/>
                <a:ext cx="281940" cy="2263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editAs="oneCell">
    <xdr:from>
      <xdr:col>28</xdr:col>
      <xdr:colOff>0</xdr:colOff>
      <xdr:row>51</xdr:row>
      <xdr:rowOff>0</xdr:rowOff>
    </xdr:from>
    <xdr:to>
      <xdr:col>28</xdr:col>
      <xdr:colOff>304800</xdr:colOff>
      <xdr:row>52</xdr:row>
      <xdr:rowOff>129540</xdr:rowOff>
    </xdr:to>
    <xdr:sp macro="" textlink="">
      <xdr:nvSpPr>
        <xdr:cNvPr id="35763" name="AutoShape 947">
          <a:extLst>
            <a:ext uri="{FF2B5EF4-FFF2-40B4-BE49-F238E27FC236}">
              <a16:creationId xmlns:a16="http://schemas.microsoft.com/office/drawing/2014/main" id="{00000000-0008-0000-0000-0000B38B0000}"/>
            </a:ext>
          </a:extLst>
        </xdr:cNvPr>
        <xdr:cNvSpPr>
          <a:spLocks noChangeAspect="1" noChangeArrowheads="1"/>
        </xdr:cNvSpPr>
      </xdr:nvSpPr>
      <xdr:spPr bwMode="auto">
        <a:xfrm>
          <a:off x="10134600" y="912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53340</xdr:colOff>
      <xdr:row>38</xdr:row>
      <xdr:rowOff>0</xdr:rowOff>
    </xdr:from>
    <xdr:to>
      <xdr:col>7</xdr:col>
      <xdr:colOff>259080</xdr:colOff>
      <xdr:row>44</xdr:row>
      <xdr:rowOff>60960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2689860" y="6827520"/>
          <a:ext cx="1424940" cy="1120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50"/>
            <a:t>Meaure in inches to the nearest 1/8". </a:t>
          </a:r>
        </a:p>
        <a:p>
          <a:r>
            <a:rPr lang="en-US" sz="950"/>
            <a:t>Need</a:t>
          </a:r>
          <a:r>
            <a:rPr lang="en-US" sz="950" baseline="0"/>
            <a:t> help converting mm to inches, or decimals to fractions. See our last tab for help. </a:t>
          </a:r>
          <a:endParaRPr lang="en-US" sz="950"/>
        </a:p>
      </xdr:txBody>
    </xdr:sp>
    <xdr:clientData/>
  </xdr:twoCellAnchor>
  <xdr:twoCellAnchor>
    <xdr:from>
      <xdr:col>5</xdr:col>
      <xdr:colOff>53340</xdr:colOff>
      <xdr:row>34</xdr:row>
      <xdr:rowOff>220980</xdr:rowOff>
    </xdr:from>
    <xdr:to>
      <xdr:col>7</xdr:col>
      <xdr:colOff>259080</xdr:colOff>
      <xdr:row>37</xdr:row>
      <xdr:rowOff>76200</xdr:rowOff>
    </xdr:to>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2689860" y="6164580"/>
          <a:ext cx="142494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50"/>
            <a:t>Elevator Pads to be 4" off</a:t>
          </a:r>
          <a:r>
            <a:rPr lang="en-US" sz="950" baseline="0"/>
            <a:t> the ground per building code. </a:t>
          </a:r>
          <a:endParaRPr lang="en-US" sz="950"/>
        </a:p>
      </xdr:txBody>
    </xdr:sp>
    <xdr:clientData/>
  </xdr:twoCellAnchor>
  <xdr:twoCellAnchor editAs="oneCell">
    <xdr:from>
      <xdr:col>14</xdr:col>
      <xdr:colOff>251460</xdr:colOff>
      <xdr:row>46</xdr:row>
      <xdr:rowOff>30480</xdr:rowOff>
    </xdr:from>
    <xdr:to>
      <xdr:col>16</xdr:col>
      <xdr:colOff>571500</xdr:colOff>
      <xdr:row>56</xdr:row>
      <xdr:rowOff>132117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a:stretch>
          <a:fillRect/>
        </a:stretch>
      </xdr:blipFill>
      <xdr:spPr>
        <a:xfrm>
          <a:off x="8374380" y="8275320"/>
          <a:ext cx="1539240" cy="18694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xdr:colOff>
      <xdr:row>1</xdr:row>
      <xdr:rowOff>0</xdr:rowOff>
    </xdr:from>
    <xdr:to>
      <xdr:col>12</xdr:col>
      <xdr:colOff>274320</xdr:colOff>
      <xdr:row>4</xdr:row>
      <xdr:rowOff>15240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20980" y="106680"/>
          <a:ext cx="695706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Times New Roman" panose="02020603050405020304" pitchFamily="18" charset="0"/>
              <a:cs typeface="Times New Roman" panose="02020603050405020304" pitchFamily="18" charset="0"/>
            </a:rPr>
            <a:t>FELLFAB</a:t>
          </a:r>
          <a:r>
            <a:rPr lang="en-US" sz="2400" b="1" baseline="30000">
              <a:solidFill>
                <a:schemeClr val="bg1"/>
              </a:solidFill>
              <a:latin typeface="Times New Roman" panose="02020603050405020304" pitchFamily="18" charset="0"/>
              <a:cs typeface="Times New Roman" panose="02020603050405020304" pitchFamily="18" charset="0"/>
            </a:rPr>
            <a:t>®</a:t>
          </a:r>
          <a:r>
            <a:rPr lang="en-US" sz="2400" b="1">
              <a:solidFill>
                <a:schemeClr val="bg1"/>
              </a:solidFill>
            </a:rPr>
            <a:t> ELEVATOR</a:t>
          </a:r>
          <a:r>
            <a:rPr lang="en-US" sz="2400" b="1" baseline="0">
              <a:solidFill>
                <a:schemeClr val="bg1"/>
              </a:solidFill>
            </a:rPr>
            <a:t> PAD | </a:t>
          </a:r>
          <a:r>
            <a:rPr lang="en-US" sz="2000" b="1" baseline="0">
              <a:solidFill>
                <a:schemeClr val="bg1"/>
              </a:solidFill>
            </a:rPr>
            <a:t>INFO SHEET</a:t>
          </a:r>
          <a:endParaRPr lang="en-US" sz="2000" b="1">
            <a:solidFill>
              <a:schemeClr val="bg1"/>
            </a:solidFill>
          </a:endParaRPr>
        </a:p>
      </xdr:txBody>
    </xdr:sp>
    <xdr:clientData/>
  </xdr:twoCellAnchor>
  <xdr:twoCellAnchor>
    <xdr:from>
      <xdr:col>8</xdr:col>
      <xdr:colOff>388620</xdr:colOff>
      <xdr:row>1</xdr:row>
      <xdr:rowOff>0</xdr:rowOff>
    </xdr:from>
    <xdr:to>
      <xdr:col>16</xdr:col>
      <xdr:colOff>0</xdr:colOff>
      <xdr:row>4</xdr:row>
      <xdr:rowOff>106680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4853940" y="106680"/>
          <a:ext cx="448818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1">
              <a:solidFill>
                <a:schemeClr val="bg1"/>
              </a:solidFill>
            </a:rPr>
            <a:t>FELCO® Elevator Pads</a:t>
          </a:r>
        </a:p>
        <a:p>
          <a:pPr algn="r"/>
          <a:r>
            <a:rPr lang="en-US" sz="1400" b="1">
              <a:solidFill>
                <a:schemeClr val="bg1"/>
              </a:solidFill>
            </a:rPr>
            <a:t> &amp; Accessories</a:t>
          </a:r>
        </a:p>
      </xdr:txBody>
    </xdr:sp>
    <xdr:clientData/>
  </xdr:twoCellAnchor>
  <xdr:twoCellAnchor editAs="oneCell">
    <xdr:from>
      <xdr:col>13</xdr:col>
      <xdr:colOff>411480</xdr:colOff>
      <xdr:row>87</xdr:row>
      <xdr:rowOff>15240</xdr:rowOff>
    </xdr:from>
    <xdr:to>
      <xdr:col>15</xdr:col>
      <xdr:colOff>571500</xdr:colOff>
      <xdr:row>88</xdr:row>
      <xdr:rowOff>30480</xdr:rowOff>
    </xdr:to>
    <xdr:pic>
      <xdr:nvPicPr>
        <xdr:cNvPr id="71395" name="Picture 5">
          <a:extLst>
            <a:ext uri="{FF2B5EF4-FFF2-40B4-BE49-F238E27FC236}">
              <a16:creationId xmlns:a16="http://schemas.microsoft.com/office/drawing/2014/main" id="{00000000-0008-0000-0100-0000E316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0" y="16581120"/>
          <a:ext cx="137922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xdr:colOff>
      <xdr:row>44</xdr:row>
      <xdr:rowOff>106680</xdr:rowOff>
    </xdr:from>
    <xdr:to>
      <xdr:col>7</xdr:col>
      <xdr:colOff>220980</xdr:colOff>
      <xdr:row>53</xdr:row>
      <xdr:rowOff>106680</xdr:rowOff>
    </xdr:to>
    <xdr:pic>
      <xdr:nvPicPr>
        <xdr:cNvPr id="71396" name="Picture 9">
          <a:extLst>
            <a:ext uri="{FF2B5EF4-FFF2-40B4-BE49-F238E27FC236}">
              <a16:creationId xmlns:a16="http://schemas.microsoft.com/office/drawing/2014/main" id="{00000000-0008-0000-0100-0000E416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8724900"/>
          <a:ext cx="3870960" cy="1965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106680</xdr:colOff>
      <xdr:row>18</xdr:row>
      <xdr:rowOff>99060</xdr:rowOff>
    </xdr:from>
    <xdr:to>
      <xdr:col>12</xdr:col>
      <xdr:colOff>411480</xdr:colOff>
      <xdr:row>24</xdr:row>
      <xdr:rowOff>190500</xdr:rowOff>
    </xdr:to>
    <xdr:pic>
      <xdr:nvPicPr>
        <xdr:cNvPr id="71397" name="Picture 11">
          <a:extLst>
            <a:ext uri="{FF2B5EF4-FFF2-40B4-BE49-F238E27FC236}">
              <a16:creationId xmlns:a16="http://schemas.microsoft.com/office/drawing/2014/main" id="{00000000-0008-0000-0100-0000E51601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680" y="3230880"/>
          <a:ext cx="7208520"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xdr:colOff>
      <xdr:row>6</xdr:row>
      <xdr:rowOff>68580</xdr:rowOff>
    </xdr:from>
    <xdr:to>
      <xdr:col>10</xdr:col>
      <xdr:colOff>457200</xdr:colOff>
      <xdr:row>12</xdr:row>
      <xdr:rowOff>106680</xdr:rowOff>
    </xdr:to>
    <xdr:pic>
      <xdr:nvPicPr>
        <xdr:cNvPr id="71398" name="Picture 13">
          <a:extLst>
            <a:ext uri="{FF2B5EF4-FFF2-40B4-BE49-F238E27FC236}">
              <a16:creationId xmlns:a16="http://schemas.microsoft.com/office/drawing/2014/main" id="{00000000-0008-0000-0100-0000E61601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240" y="1066800"/>
          <a:ext cx="612648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512268</xdr:colOff>
      <xdr:row>34</xdr:row>
      <xdr:rowOff>0</xdr:rowOff>
    </xdr:from>
    <xdr:to>
      <xdr:col>15</xdr:col>
      <xdr:colOff>316325</xdr:colOff>
      <xdr:row>37</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19092" y="6508376"/>
          <a:ext cx="7728857" cy="672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effectLst/>
              <a:latin typeface="+mn-lt"/>
              <a:ea typeface="+mn-ea"/>
              <a:cs typeface="+mn-cs"/>
            </a:rPr>
            <a:t>The hook option is permanently installed hooks along the top of the elevator pad. These hooks are installed to customer specification. The customer provides us with the hook location and we install during manufacture. Hooks are used when there are no stud pins in the elevator, and the elevator pads are hung from a wall panel or drop ceiling. </a:t>
          </a:r>
        </a:p>
      </xdr:txBody>
    </xdr:sp>
    <xdr:clientData/>
  </xdr:twoCellAnchor>
  <xdr:twoCellAnchor>
    <xdr:from>
      <xdr:col>2</xdr:col>
      <xdr:colOff>533401</xdr:colOff>
      <xdr:row>30</xdr:row>
      <xdr:rowOff>152401</xdr:rowOff>
    </xdr:from>
    <xdr:to>
      <xdr:col>15</xdr:col>
      <xdr:colOff>337458</xdr:colOff>
      <xdr:row>34</xdr:row>
      <xdr:rowOff>71718</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1340225" y="5764307"/>
          <a:ext cx="7728857" cy="815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effectLst/>
              <a:latin typeface="+mn-lt"/>
              <a:ea typeface="+mn-ea"/>
              <a:cs typeface="+mn-cs"/>
            </a:rPr>
            <a:t>Customers that require a robust hanging solution choose our Reinforced buttonhole option.  A very strong strip of 2” webbing is sewn across the top of the elevator pad to reinforce the strength of the buttonholes.  This is an option for customers whose users seem to pull or put more than normal stress on the elevator pad. It’s a solution to increase the strength and longevity of your elevator pads. </a:t>
          </a:r>
        </a:p>
      </xdr:txBody>
    </xdr:sp>
    <xdr:clientData/>
  </xdr:twoCellAnchor>
  <xdr:twoCellAnchor>
    <xdr:from>
      <xdr:col>2</xdr:col>
      <xdr:colOff>544287</xdr:colOff>
      <xdr:row>28</xdr:row>
      <xdr:rowOff>0</xdr:rowOff>
    </xdr:from>
    <xdr:to>
      <xdr:col>15</xdr:col>
      <xdr:colOff>261257</xdr:colOff>
      <xdr:row>30</xdr:row>
      <xdr:rowOff>197223</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1351111" y="5163671"/>
          <a:ext cx="7641770" cy="645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Grommets are a tradition means to hang your elevator pads to the stud pins located in the elevator. This option requires the customer to measure the grommet spacing of each stud pin. We then use those measurements to install the grommets on your elevator pad which makes for a perfect fit. </a:t>
          </a:r>
        </a:p>
      </xdr:txBody>
    </xdr:sp>
    <xdr:clientData/>
  </xdr:twoCellAnchor>
  <xdr:twoCellAnchor>
    <xdr:from>
      <xdr:col>2</xdr:col>
      <xdr:colOff>555170</xdr:colOff>
      <xdr:row>25</xdr:row>
      <xdr:rowOff>32658</xdr:rowOff>
    </xdr:from>
    <xdr:to>
      <xdr:col>15</xdr:col>
      <xdr:colOff>261257</xdr:colOff>
      <xdr:row>28</xdr:row>
      <xdr:rowOff>35858</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1361994" y="4523976"/>
          <a:ext cx="7630887" cy="675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effectLst/>
              <a:latin typeface="+mn-lt"/>
              <a:ea typeface="+mn-ea"/>
              <a:cs typeface="+mn-cs"/>
            </a:rPr>
            <a:t>These are installed 3” from the top of the elevator pad, and at every 2”.  Buttonholes are a convenient option as there is no need to measure for placement as the buttonholes will be preinstalled on the top of the elevator pad. Having equal spacing along the top also allows the pads to be reversible. </a:t>
          </a:r>
        </a:p>
      </xdr:txBody>
    </xdr:sp>
    <xdr:clientData/>
  </xdr:twoCellAnchor>
  <xdr:twoCellAnchor>
    <xdr:from>
      <xdr:col>2</xdr:col>
      <xdr:colOff>551329</xdr:colOff>
      <xdr:row>36</xdr:row>
      <xdr:rowOff>210029</xdr:rowOff>
    </xdr:from>
    <xdr:to>
      <xdr:col>15</xdr:col>
      <xdr:colOff>355386</xdr:colOff>
      <xdr:row>42</xdr:row>
      <xdr:rowOff>8964</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1358153" y="9031300"/>
          <a:ext cx="7728857" cy="114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effectLst/>
              <a:latin typeface="+mn-lt"/>
              <a:ea typeface="+mn-ea"/>
              <a:cs typeface="+mn-cs"/>
            </a:rPr>
            <a:t>This SEP System stands for Secure Elevator Pad System. A 2" strip of loop (think of hook and loop) is sewn in across the top of your elevator pad. This allows you to attach the SEP attachments which has the adjoining 2” hook wherever you need them. </a:t>
          </a:r>
        </a:p>
        <a:p>
          <a:pPr marL="0" indent="0"/>
          <a:r>
            <a:rPr lang="en-US" sz="1100">
              <a:solidFill>
                <a:schemeClr val="dk1"/>
              </a:solidFill>
              <a:effectLst/>
              <a:latin typeface="+mn-lt"/>
              <a:ea typeface="+mn-ea"/>
              <a:cs typeface="+mn-cs"/>
            </a:rPr>
            <a:t> </a:t>
          </a:r>
        </a:p>
        <a:p>
          <a:pPr marL="0" indent="0"/>
          <a:r>
            <a:rPr lang="en-US" sz="1100">
              <a:solidFill>
                <a:schemeClr val="dk1"/>
              </a:solidFill>
              <a:effectLst/>
              <a:latin typeface="+mn-lt"/>
              <a:ea typeface="+mn-ea"/>
              <a:cs typeface="+mn-cs"/>
            </a:rPr>
            <a:t>Save time – there is no need to measure for gromet or hook placement. Simply order the appropriate number of SEP attachments and style for your cab, and your done. What’s really great is that you can leave the attachments on the pad for next use, or you can remove/relocate as needed, it’s an innovative user-friendly system. </a:t>
          </a:r>
        </a:p>
        <a:p>
          <a:pPr marL="0" indent="0"/>
          <a:endParaRPr lang="en-US" sz="1100">
            <a:solidFill>
              <a:schemeClr val="dk1"/>
            </a:solidFill>
            <a:effectLst/>
            <a:latin typeface="+mn-lt"/>
            <a:ea typeface="+mn-ea"/>
            <a:cs typeface="+mn-cs"/>
          </a:endParaRPr>
        </a:p>
      </xdr:txBody>
    </xdr:sp>
    <xdr:clientData/>
  </xdr:twoCellAnchor>
  <xdr:twoCellAnchor>
    <xdr:from>
      <xdr:col>9</xdr:col>
      <xdr:colOff>502024</xdr:colOff>
      <xdr:row>45</xdr:row>
      <xdr:rowOff>1</xdr:rowOff>
    </xdr:from>
    <xdr:to>
      <xdr:col>16</xdr:col>
      <xdr:colOff>44824</xdr:colOff>
      <xdr:row>47</xdr:row>
      <xdr:rowOff>179294</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5576048" y="11062448"/>
          <a:ext cx="3810000" cy="62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effectLst/>
              <a:latin typeface="+mn-lt"/>
              <a:ea typeface="+mn-ea"/>
              <a:cs typeface="+mn-cs"/>
            </a:rPr>
            <a:t>Button holes sewn through rugged webbing. . The bottom is a strip of hook fastened to 2" thick webbing that mates with the SEP Strip. Used over stud pins. </a:t>
          </a:r>
        </a:p>
      </xdr:txBody>
    </xdr:sp>
    <xdr:clientData/>
  </xdr:twoCellAnchor>
  <xdr:twoCellAnchor>
    <xdr:from>
      <xdr:col>9</xdr:col>
      <xdr:colOff>484095</xdr:colOff>
      <xdr:row>47</xdr:row>
      <xdr:rowOff>179295</xdr:rowOff>
    </xdr:from>
    <xdr:to>
      <xdr:col>16</xdr:col>
      <xdr:colOff>26895</xdr:colOff>
      <xdr:row>50</xdr:row>
      <xdr:rowOff>89646</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5558119" y="11689977"/>
          <a:ext cx="3810000" cy="618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effectLst/>
              <a:latin typeface="+mn-lt"/>
              <a:ea typeface="+mn-ea"/>
              <a:cs typeface="+mn-cs"/>
            </a:rPr>
            <a:t>Grommets installed through rugged webbing. The bottom is a strip of hook fastened to 2" thick webbing that mates with the SEP Strip.  Used over stud pins. </a:t>
          </a:r>
        </a:p>
      </xdr:txBody>
    </xdr:sp>
    <xdr:clientData/>
  </xdr:twoCellAnchor>
  <xdr:twoCellAnchor>
    <xdr:from>
      <xdr:col>9</xdr:col>
      <xdr:colOff>475130</xdr:colOff>
      <xdr:row>50</xdr:row>
      <xdr:rowOff>125506</xdr:rowOff>
    </xdr:from>
    <xdr:to>
      <xdr:col>16</xdr:col>
      <xdr:colOff>17930</xdr:colOff>
      <xdr:row>53</xdr:row>
      <xdr:rowOff>134469</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5549154" y="12344400"/>
          <a:ext cx="3810000" cy="618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effectLst/>
              <a:latin typeface="+mn-lt"/>
              <a:ea typeface="+mn-ea"/>
              <a:cs typeface="+mn-cs"/>
            </a:rPr>
            <a:t>A metal hook is installed to a 2" thick piece of webbing with a strip of hook attached to mate with the SEP Strip. Used  to hang elevator pads on panels or drop ceilings. </a:t>
          </a:r>
        </a:p>
      </xdr:txBody>
    </xdr:sp>
    <xdr:clientData/>
  </xdr:twoCellAnchor>
  <xdr:twoCellAnchor editAs="oneCell">
    <xdr:from>
      <xdr:col>8</xdr:col>
      <xdr:colOff>38100</xdr:colOff>
      <xdr:row>55</xdr:row>
      <xdr:rowOff>160020</xdr:rowOff>
    </xdr:from>
    <xdr:to>
      <xdr:col>10</xdr:col>
      <xdr:colOff>571500</xdr:colOff>
      <xdr:row>68</xdr:row>
      <xdr:rowOff>38100</xdr:rowOff>
    </xdr:to>
    <xdr:pic>
      <xdr:nvPicPr>
        <xdr:cNvPr id="71407" name="Picture 5">
          <a:extLst>
            <a:ext uri="{FF2B5EF4-FFF2-40B4-BE49-F238E27FC236}">
              <a16:creationId xmlns:a16="http://schemas.microsoft.com/office/drawing/2014/main" id="{00000000-0008-0000-0100-0000EF1601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9241" t="9923" r="3516" b="3178"/>
        <a:stretch>
          <a:fillRect/>
        </a:stretch>
      </xdr:blipFill>
      <xdr:spPr bwMode="auto">
        <a:xfrm>
          <a:off x="4503420" y="11132820"/>
          <a:ext cx="1752600" cy="2125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568037</xdr:colOff>
      <xdr:row>55</xdr:row>
      <xdr:rowOff>120617</xdr:rowOff>
    </xdr:from>
    <xdr:to>
      <xdr:col>16</xdr:col>
      <xdr:colOff>13854</xdr:colOff>
      <xdr:row>68</xdr:row>
      <xdr:rowOff>83128</xdr:rowOff>
    </xdr:to>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6248401" y="11148835"/>
          <a:ext cx="3103417" cy="2165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effectLst/>
              <a:latin typeface="+mn-lt"/>
              <a:ea typeface="+mn-ea"/>
              <a:cs typeface="+mn-cs"/>
            </a:rPr>
            <a:t>Why not protect and increase the lifespan of your investment.  Elevator pads when not in use can be bulky to store. FELLFAB® elevator pad storage bag is the perfect compliment to a set of elevator pads. A set of Elevator Pads conveniently fit inside the durable vinyl bag protecting them from dirt/dust, accidental spills and reduce the storage footprint. A clearly marked silk screened label on the top of the storage bag clearly identifies its contents. Options are available to silk screen your company logo on the bag, contact FELLFAB® for more information. </a:t>
          </a:r>
        </a:p>
      </xdr:txBody>
    </xdr:sp>
    <xdr:clientData/>
  </xdr:twoCellAnchor>
  <mc:AlternateContent xmlns:mc="http://schemas.openxmlformats.org/markup-compatibility/2006">
    <mc:Choice xmlns:a14="http://schemas.microsoft.com/office/drawing/2010/main" Requires="a14">
      <xdr:twoCellAnchor editAs="oneCell">
        <xdr:from>
          <xdr:col>1</xdr:col>
          <xdr:colOff>45720</xdr:colOff>
          <xdr:row>70</xdr:row>
          <xdr:rowOff>144780</xdr:rowOff>
        </xdr:from>
        <xdr:to>
          <xdr:col>5</xdr:col>
          <xdr:colOff>175260</xdr:colOff>
          <xdr:row>76</xdr:row>
          <xdr:rowOff>121920</xdr:rowOff>
        </xdr:to>
        <xdr:sp macro="" textlink="">
          <xdr:nvSpPr>
            <xdr:cNvPr id="51408" name="Object 208" hidden="1">
              <a:extLst>
                <a:ext uri="{63B3BB69-23CF-44E3-9099-C40C66FF867C}">
                  <a14:compatExt spid="_x0000_s51408"/>
                </a:ext>
                <a:ext uri="{FF2B5EF4-FFF2-40B4-BE49-F238E27FC236}">
                  <a16:creationId xmlns:a16="http://schemas.microsoft.com/office/drawing/2014/main" id="{00000000-0008-0000-0100-0000D0C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5</xdr:col>
      <xdr:colOff>457199</xdr:colOff>
      <xdr:row>70</xdr:row>
      <xdr:rowOff>134472</xdr:rowOff>
    </xdr:from>
    <xdr:to>
      <xdr:col>15</xdr:col>
      <xdr:colOff>277090</xdr:colOff>
      <xdr:row>75</xdr:row>
      <xdr:rowOff>89648</xdr:rowOff>
    </xdr:to>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3092823" y="14146307"/>
          <a:ext cx="5915891" cy="806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effectLst/>
              <a:latin typeface="+mn-lt"/>
              <a:ea typeface="+mn-ea"/>
              <a:cs typeface="+mn-cs"/>
            </a:rPr>
            <a:t>FELLFAB® offers its customers an option to put an embroidered company logo on their elevator pads. Embroidery is done inhouse with our sophisticated embroidery machines to ensure an accurate reproduction of your company logo. </a:t>
          </a:r>
        </a:p>
      </xdr:txBody>
    </xdr:sp>
    <xdr:clientData/>
  </xdr:twoCellAnchor>
  <xdr:twoCellAnchor editAs="oneCell">
    <xdr:from>
      <xdr:col>1</xdr:col>
      <xdr:colOff>45720</xdr:colOff>
      <xdr:row>79</xdr:row>
      <xdr:rowOff>106680</xdr:rowOff>
    </xdr:from>
    <xdr:to>
      <xdr:col>2</xdr:col>
      <xdr:colOff>571500</xdr:colOff>
      <xdr:row>85</xdr:row>
      <xdr:rowOff>45720</xdr:rowOff>
    </xdr:to>
    <xdr:pic>
      <xdr:nvPicPr>
        <xdr:cNvPr id="71410" name="Picture 25" descr="Image result for ELEVATOR PAD PINS&quot;">
          <a:extLst>
            <a:ext uri="{FF2B5EF4-FFF2-40B4-BE49-F238E27FC236}">
              <a16:creationId xmlns:a16="http://schemas.microsoft.com/office/drawing/2014/main" id="{00000000-0008-0000-0100-0000F21601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3840" y="15278100"/>
          <a:ext cx="113538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430306</xdr:colOff>
      <xdr:row>80</xdr:row>
      <xdr:rowOff>53789</xdr:rowOff>
    </xdr:from>
    <xdr:to>
      <xdr:col>15</xdr:col>
      <xdr:colOff>250197</xdr:colOff>
      <xdr:row>85</xdr:row>
      <xdr:rowOff>8965</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3065930" y="17149483"/>
          <a:ext cx="5915891" cy="806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effectLst/>
              <a:latin typeface="+mn-lt"/>
              <a:ea typeface="+mn-ea"/>
              <a:cs typeface="+mn-cs"/>
            </a:rPr>
            <a:t>FELLFAB® offers elevator hanging studs. These studs are not installed by FELLFAB®, rather they will need to be installed by your maintenance team. Studs are permanently installed directly on the elevator walls. </a:t>
          </a:r>
        </a:p>
      </xdr:txBody>
    </xdr:sp>
    <xdr:clientData/>
  </xdr:twoCellAnchor>
  <xdr:twoCellAnchor>
    <xdr:from>
      <xdr:col>13</xdr:col>
      <xdr:colOff>492163</xdr:colOff>
      <xdr:row>7</xdr:row>
      <xdr:rowOff>125505</xdr:rowOff>
    </xdr:from>
    <xdr:to>
      <xdr:col>15</xdr:col>
      <xdr:colOff>581811</xdr:colOff>
      <xdr:row>9</xdr:row>
      <xdr:rowOff>64098</xdr:rowOff>
    </xdr:to>
    <xdr:sp macro="" textlink="">
      <xdr:nvSpPr>
        <xdr:cNvPr id="3" name="Rectangle: Rounded Corners 2">
          <a:hlinkClick xmlns:r="http://schemas.openxmlformats.org/officeDocument/2006/relationships" r:id="rId7"/>
          <a:extLst>
            <a:ext uri="{FF2B5EF4-FFF2-40B4-BE49-F238E27FC236}">
              <a16:creationId xmlns:a16="http://schemas.microsoft.com/office/drawing/2014/main" id="{00000000-0008-0000-0100-000003000000}"/>
            </a:ext>
          </a:extLst>
        </xdr:cNvPr>
        <xdr:cNvSpPr/>
      </xdr:nvSpPr>
      <xdr:spPr>
        <a:xfrm>
          <a:off x="8005483" y="1298985"/>
          <a:ext cx="1308848" cy="296733"/>
        </a:xfrm>
        <a:prstGeom prst="roundRect">
          <a:avLst/>
        </a:prstGeom>
        <a:solidFill>
          <a:srgbClr val="0197C9"/>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US" sz="1000"/>
            <a:t>Back</a:t>
          </a:r>
          <a:r>
            <a:rPr lang="en-US" sz="1050"/>
            <a:t> to Order Form</a:t>
          </a:r>
        </a:p>
      </xdr:txBody>
    </xdr:sp>
    <xdr:clientData/>
  </xdr:twoCellAnchor>
  <xdr:twoCellAnchor>
    <xdr:from>
      <xdr:col>7</xdr:col>
      <xdr:colOff>546848</xdr:colOff>
      <xdr:row>87</xdr:row>
      <xdr:rowOff>233081</xdr:rowOff>
    </xdr:from>
    <xdr:to>
      <xdr:col>10</xdr:col>
      <xdr:colOff>26896</xdr:colOff>
      <xdr:row>89</xdr:row>
      <xdr:rowOff>89647</xdr:rowOff>
    </xdr:to>
    <xdr:sp macro="" textlink="">
      <xdr:nvSpPr>
        <xdr:cNvPr id="23" name="Rectangle: Rounded Corners 22">
          <a:hlinkClick xmlns:r="http://schemas.openxmlformats.org/officeDocument/2006/relationships" r:id="rId7"/>
          <a:extLst>
            <a:ext uri="{FF2B5EF4-FFF2-40B4-BE49-F238E27FC236}">
              <a16:creationId xmlns:a16="http://schemas.microsoft.com/office/drawing/2014/main" id="{00000000-0008-0000-0100-000017000000}"/>
            </a:ext>
          </a:extLst>
        </xdr:cNvPr>
        <xdr:cNvSpPr/>
      </xdr:nvSpPr>
      <xdr:spPr>
        <a:xfrm>
          <a:off x="4401672" y="17023975"/>
          <a:ext cx="1308848" cy="304801"/>
        </a:xfrm>
        <a:prstGeom prst="roundRect">
          <a:avLst/>
        </a:prstGeom>
        <a:solidFill>
          <a:srgbClr val="0197C9"/>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US" sz="1000"/>
            <a:t>Back</a:t>
          </a:r>
          <a:r>
            <a:rPr lang="en-US" sz="1050"/>
            <a:t> to Order Form</a:t>
          </a:r>
        </a:p>
      </xdr:txBody>
    </xdr:sp>
    <xdr:clientData/>
  </xdr:twoCellAnchor>
  <xdr:twoCellAnchor editAs="oneCell">
    <xdr:from>
      <xdr:col>1</xdr:col>
      <xdr:colOff>68580</xdr:colOff>
      <xdr:row>62</xdr:row>
      <xdr:rowOff>144780</xdr:rowOff>
    </xdr:from>
    <xdr:to>
      <xdr:col>3</xdr:col>
      <xdr:colOff>53340</xdr:colOff>
      <xdr:row>68</xdr:row>
      <xdr:rowOff>91440</xdr:rowOff>
    </xdr:to>
    <xdr:pic>
      <xdr:nvPicPr>
        <xdr:cNvPr id="71414" name="imi" descr="EPE30 Closed Cell Expanded Polyethylene Foam Sheet - Closed Cell (PE &amp; EVA)  - Foam Sheets - FOAM &amp; FILLINGS - Products">
          <a:extLst>
            <a:ext uri="{FF2B5EF4-FFF2-40B4-BE49-F238E27FC236}">
              <a16:creationId xmlns:a16="http://schemas.microsoft.com/office/drawing/2014/main" id="{00000000-0008-0000-0100-0000F61601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b="17412"/>
        <a:stretch>
          <a:fillRect/>
        </a:stretch>
      </xdr:blipFill>
      <xdr:spPr bwMode="auto">
        <a:xfrm>
          <a:off x="266700" y="12298680"/>
          <a:ext cx="120396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30480</xdr:colOff>
      <xdr:row>24</xdr:row>
      <xdr:rowOff>83820</xdr:rowOff>
    </xdr:from>
    <xdr:to>
      <xdr:col>28</xdr:col>
      <xdr:colOff>457200</xdr:colOff>
      <xdr:row>30</xdr:row>
      <xdr:rowOff>30480</xdr:rowOff>
    </xdr:to>
    <xdr:pic>
      <xdr:nvPicPr>
        <xdr:cNvPr id="71415" name="imi" descr="Pillow Filling Types Explained: What's Best for Me?">
          <a:extLst>
            <a:ext uri="{FF2B5EF4-FFF2-40B4-BE49-F238E27FC236}">
              <a16:creationId xmlns:a16="http://schemas.microsoft.com/office/drawing/2014/main" id="{00000000-0008-0000-0100-0000F71601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432280" y="4282440"/>
          <a:ext cx="225552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60960</xdr:colOff>
          <xdr:row>56</xdr:row>
          <xdr:rowOff>106680</xdr:rowOff>
        </xdr:from>
        <xdr:to>
          <xdr:col>3</xdr:col>
          <xdr:colOff>99060</xdr:colOff>
          <xdr:row>62</xdr:row>
          <xdr:rowOff>22860</xdr:rowOff>
        </xdr:to>
        <xdr:sp macro="" textlink="">
          <xdr:nvSpPr>
            <xdr:cNvPr id="70661" name="Object 1029" hidden="1">
              <a:extLst>
                <a:ext uri="{63B3BB69-23CF-44E3-9099-C40C66FF867C}">
                  <a14:compatExt spid="_x0000_s70661"/>
                </a:ext>
                <a:ext uri="{FF2B5EF4-FFF2-40B4-BE49-F238E27FC236}">
                  <a16:creationId xmlns:a16="http://schemas.microsoft.com/office/drawing/2014/main" id="{00000000-0008-0000-0100-0000051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320041</xdr:colOff>
      <xdr:row>56</xdr:row>
      <xdr:rowOff>168415</xdr:rowOff>
    </xdr:from>
    <xdr:to>
      <xdr:col>7</xdr:col>
      <xdr:colOff>495300</xdr:colOff>
      <xdr:row>62</xdr:row>
      <xdr:rowOff>7620</xdr:rowOff>
    </xdr:to>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1737361" y="11308855"/>
          <a:ext cx="2613659" cy="85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a:t>A synthetic material made from a unique process that turns</a:t>
          </a:r>
          <a:r>
            <a:rPr lang="en-US" baseline="0"/>
            <a:t> </a:t>
          </a:r>
          <a:r>
            <a:rPr lang="en-US"/>
            <a:t>polyester </a:t>
          </a:r>
          <a:r>
            <a:rPr lang="en-US" b="0"/>
            <a:t>fibers</a:t>
          </a:r>
          <a:r>
            <a:rPr lang="en-US"/>
            <a:t> into expanded clusters.  These clusters</a:t>
          </a:r>
          <a:r>
            <a:rPr lang="en-US" baseline="0"/>
            <a:t> create a protective insulative layer. </a:t>
          </a:r>
          <a:endParaRPr lang="en-US" sz="1100">
            <a:solidFill>
              <a:schemeClr val="dk1"/>
            </a:solidFill>
            <a:effectLst/>
            <a:latin typeface="+mn-lt"/>
            <a:ea typeface="+mn-ea"/>
            <a:cs typeface="+mn-cs"/>
          </a:endParaRPr>
        </a:p>
      </xdr:txBody>
    </xdr:sp>
    <xdr:clientData/>
  </xdr:twoCellAnchor>
  <xdr:twoCellAnchor>
    <xdr:from>
      <xdr:col>3</xdr:col>
      <xdr:colOff>289561</xdr:colOff>
      <xdr:row>64</xdr:row>
      <xdr:rowOff>16015</xdr:rowOff>
    </xdr:from>
    <xdr:to>
      <xdr:col>7</xdr:col>
      <xdr:colOff>464820</xdr:colOff>
      <xdr:row>68</xdr:row>
      <xdr:rowOff>152400</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706881" y="12520435"/>
          <a:ext cx="2613659" cy="85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a:t>Closed cell foam is a cell totally enclosed by its walls and hence not interconnecting with other cells. </a:t>
          </a:r>
          <a:r>
            <a:rPr lang="en-US" baseline="0"/>
            <a:t>This foam creates a dense protective layer. </a:t>
          </a:r>
          <a:endParaRPr lang="en-US" sz="1100">
            <a:solidFill>
              <a:schemeClr val="dk1"/>
            </a:solidFill>
            <a:effectLst/>
            <a:latin typeface="+mn-lt"/>
            <a:ea typeface="+mn-ea"/>
            <a:cs typeface="+mn-cs"/>
          </a:endParaRPr>
        </a:p>
      </xdr:txBody>
    </xdr:sp>
    <xdr:clientData/>
  </xdr:twoCellAnchor>
  <xdr:twoCellAnchor>
    <xdr:from>
      <xdr:col>7</xdr:col>
      <xdr:colOff>525780</xdr:colOff>
      <xdr:row>56</xdr:row>
      <xdr:rowOff>7620</xdr:rowOff>
    </xdr:from>
    <xdr:to>
      <xdr:col>7</xdr:col>
      <xdr:colOff>541020</xdr:colOff>
      <xdr:row>67</xdr:row>
      <xdr:rowOff>99060</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4381500" y="11148060"/>
          <a:ext cx="15240" cy="199644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68580</xdr:colOff>
          <xdr:row>56</xdr:row>
          <xdr:rowOff>45720</xdr:rowOff>
        </xdr:from>
        <xdr:to>
          <xdr:col>3</xdr:col>
          <xdr:colOff>106680</xdr:colOff>
          <xdr:row>61</xdr:row>
          <xdr:rowOff>144780</xdr:rowOff>
        </xdr:to>
        <xdr:sp macro="" textlink="">
          <xdr:nvSpPr>
            <xdr:cNvPr id="70664" name="Object 1032" hidden="1">
              <a:extLst>
                <a:ext uri="{63B3BB69-23CF-44E3-9099-C40C66FF867C}">
                  <a14:compatExt spid="_x0000_s70664"/>
                </a:ext>
                <a:ext uri="{FF2B5EF4-FFF2-40B4-BE49-F238E27FC236}">
                  <a16:creationId xmlns:a16="http://schemas.microsoft.com/office/drawing/2014/main" id="{00000000-0008-0000-0100-0000081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70</xdr:row>
          <xdr:rowOff>121920</xdr:rowOff>
        </xdr:from>
        <xdr:to>
          <xdr:col>5</xdr:col>
          <xdr:colOff>160020</xdr:colOff>
          <xdr:row>76</xdr:row>
          <xdr:rowOff>114300</xdr:rowOff>
        </xdr:to>
        <xdr:sp macro="" textlink="">
          <xdr:nvSpPr>
            <xdr:cNvPr id="70665" name="Object 1033" hidden="1">
              <a:extLst>
                <a:ext uri="{63B3BB69-23CF-44E3-9099-C40C66FF867C}">
                  <a14:compatExt spid="_x0000_s70665"/>
                </a:ext>
                <a:ext uri="{FF2B5EF4-FFF2-40B4-BE49-F238E27FC236}">
                  <a16:creationId xmlns:a16="http://schemas.microsoft.com/office/drawing/2014/main" id="{00000000-0008-0000-0100-0000091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45720</xdr:rowOff>
        </xdr:from>
        <xdr:to>
          <xdr:col>3</xdr:col>
          <xdr:colOff>114300</xdr:colOff>
          <xdr:row>61</xdr:row>
          <xdr:rowOff>144780</xdr:rowOff>
        </xdr:to>
        <xdr:sp macro="" textlink="">
          <xdr:nvSpPr>
            <xdr:cNvPr id="70666" name="Object 1034" hidden="1">
              <a:extLst>
                <a:ext uri="{63B3BB69-23CF-44E3-9099-C40C66FF867C}">
                  <a14:compatExt spid="_x0000_s70666"/>
                </a:ext>
                <a:ext uri="{FF2B5EF4-FFF2-40B4-BE49-F238E27FC236}">
                  <a16:creationId xmlns:a16="http://schemas.microsoft.com/office/drawing/2014/main" id="{00000000-0008-0000-0100-00000A1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71</xdr:row>
          <xdr:rowOff>0</xdr:rowOff>
        </xdr:from>
        <xdr:to>
          <xdr:col>5</xdr:col>
          <xdr:colOff>175260</xdr:colOff>
          <xdr:row>76</xdr:row>
          <xdr:rowOff>152400</xdr:rowOff>
        </xdr:to>
        <xdr:sp macro="" textlink="">
          <xdr:nvSpPr>
            <xdr:cNvPr id="70667" name="Object 1035" hidden="1">
              <a:extLst>
                <a:ext uri="{63B3BB69-23CF-44E3-9099-C40C66FF867C}">
                  <a14:compatExt spid="_x0000_s70667"/>
                </a:ext>
                <a:ext uri="{FF2B5EF4-FFF2-40B4-BE49-F238E27FC236}">
                  <a16:creationId xmlns:a16="http://schemas.microsoft.com/office/drawing/2014/main" id="{00000000-0008-0000-0100-00000B1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22860</xdr:colOff>
      <xdr:row>1</xdr:row>
      <xdr:rowOff>0</xdr:rowOff>
    </xdr:from>
    <xdr:to>
      <xdr:col>13</xdr:col>
      <xdr:colOff>548640</xdr:colOff>
      <xdr:row>4</xdr:row>
      <xdr:rowOff>15240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220980" y="106680"/>
          <a:ext cx="784098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Times New Roman" panose="02020603050405020304" pitchFamily="18" charset="0"/>
              <a:cs typeface="Times New Roman" panose="02020603050405020304" pitchFamily="18" charset="0"/>
            </a:rPr>
            <a:t>FELLFAB</a:t>
          </a:r>
          <a:r>
            <a:rPr lang="en-US" sz="2400" b="1" baseline="30000">
              <a:solidFill>
                <a:schemeClr val="bg1"/>
              </a:solidFill>
              <a:latin typeface="Times New Roman" panose="02020603050405020304" pitchFamily="18" charset="0"/>
              <a:cs typeface="Times New Roman" panose="02020603050405020304" pitchFamily="18" charset="0"/>
            </a:rPr>
            <a:t>®</a:t>
          </a:r>
          <a:r>
            <a:rPr lang="en-US" sz="2400" b="1">
              <a:solidFill>
                <a:schemeClr val="bg1"/>
              </a:solidFill>
            </a:rPr>
            <a:t> </a:t>
          </a:r>
          <a:r>
            <a:rPr lang="en-US" sz="2400" b="0">
              <a:solidFill>
                <a:schemeClr val="bg1"/>
              </a:solidFill>
            </a:rPr>
            <a:t>ELEVATOR</a:t>
          </a:r>
          <a:r>
            <a:rPr lang="en-US" sz="2400" b="0" baseline="0">
              <a:solidFill>
                <a:schemeClr val="bg1"/>
              </a:solidFill>
            </a:rPr>
            <a:t> PAD | </a:t>
          </a:r>
          <a:r>
            <a:rPr lang="en-US" sz="2000" b="0" baseline="0">
              <a:solidFill>
                <a:schemeClr val="bg1"/>
              </a:solidFill>
            </a:rPr>
            <a:t>ORDER/QUOTE FORM</a:t>
          </a:r>
          <a:endParaRPr lang="en-US" sz="2000" b="0">
            <a:solidFill>
              <a:schemeClr val="bg1"/>
            </a:solidFill>
          </a:endParaRPr>
        </a:p>
      </xdr:txBody>
    </xdr:sp>
    <xdr:clientData/>
  </xdr:twoCellAnchor>
  <xdr:twoCellAnchor>
    <xdr:from>
      <xdr:col>13</xdr:col>
      <xdr:colOff>396240</xdr:colOff>
      <xdr:row>1</xdr:row>
      <xdr:rowOff>0</xdr:rowOff>
    </xdr:from>
    <xdr:to>
      <xdr:col>17</xdr:col>
      <xdr:colOff>0</xdr:colOff>
      <xdr:row>4</xdr:row>
      <xdr:rowOff>106680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909560" y="106680"/>
          <a:ext cx="204216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1">
              <a:solidFill>
                <a:schemeClr val="bg1"/>
              </a:solidFill>
            </a:rPr>
            <a:t>FELCO® Elevator Pads</a:t>
          </a:r>
        </a:p>
        <a:p>
          <a:pPr algn="r"/>
          <a:r>
            <a:rPr lang="en-US" sz="1400" b="1">
              <a:solidFill>
                <a:schemeClr val="bg1"/>
              </a:solidFill>
            </a:rPr>
            <a:t> &amp; Accessories</a:t>
          </a:r>
        </a:p>
      </xdr:txBody>
    </xdr:sp>
    <xdr:clientData/>
  </xdr:twoCellAnchor>
  <xdr:twoCellAnchor editAs="oneCell">
    <xdr:from>
      <xdr:col>28</xdr:col>
      <xdr:colOff>0</xdr:colOff>
      <xdr:row>25</xdr:row>
      <xdr:rowOff>0</xdr:rowOff>
    </xdr:from>
    <xdr:to>
      <xdr:col>28</xdr:col>
      <xdr:colOff>304800</xdr:colOff>
      <xdr:row>26</xdr:row>
      <xdr:rowOff>137160</xdr:rowOff>
    </xdr:to>
    <xdr:sp macro="" textlink="">
      <xdr:nvSpPr>
        <xdr:cNvPr id="28" name="AutoShape 947">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10134600" y="912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68580</xdr:colOff>
      <xdr:row>2</xdr:row>
      <xdr:rowOff>0</xdr:rowOff>
    </xdr:from>
    <xdr:to>
      <xdr:col>12</xdr:col>
      <xdr:colOff>22132</xdr:colOff>
      <xdr:row>39</xdr:row>
      <xdr:rowOff>45720</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266700" y="274320"/>
          <a:ext cx="6659152" cy="64160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xdr:colOff>
      <xdr:row>63</xdr:row>
      <xdr:rowOff>68580</xdr:rowOff>
    </xdr:from>
    <xdr:to>
      <xdr:col>4</xdr:col>
      <xdr:colOff>598714</xdr:colOff>
      <xdr:row>70</xdr:row>
      <xdr:rowOff>159669</xdr:rowOff>
    </xdr:to>
    <xdr:pic>
      <xdr:nvPicPr>
        <xdr:cNvPr id="2" name="Picture 8">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12885420"/>
          <a:ext cx="3062151" cy="1264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xdr:colOff>
      <xdr:row>1</xdr:row>
      <xdr:rowOff>0</xdr:rowOff>
    </xdr:from>
    <xdr:to>
      <xdr:col>13</xdr:col>
      <xdr:colOff>274320</xdr:colOff>
      <xdr:row>4</xdr:row>
      <xdr:rowOff>15240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20980" y="106680"/>
          <a:ext cx="782574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Times New Roman" panose="02020603050405020304" pitchFamily="18" charset="0"/>
              <a:cs typeface="Times New Roman" panose="02020603050405020304" pitchFamily="18" charset="0"/>
            </a:rPr>
            <a:t>FELLFAB</a:t>
          </a:r>
          <a:r>
            <a:rPr lang="en-US" sz="2400" b="1" baseline="30000">
              <a:solidFill>
                <a:schemeClr val="bg1"/>
              </a:solidFill>
              <a:latin typeface="Times New Roman" panose="02020603050405020304" pitchFamily="18" charset="0"/>
              <a:cs typeface="Times New Roman" panose="02020603050405020304" pitchFamily="18" charset="0"/>
            </a:rPr>
            <a:t>®</a:t>
          </a:r>
          <a:r>
            <a:rPr lang="en-US" sz="2400" b="1">
              <a:solidFill>
                <a:schemeClr val="bg1"/>
              </a:solidFill>
            </a:rPr>
            <a:t> </a:t>
          </a:r>
          <a:r>
            <a:rPr lang="en-US" sz="2400" b="0">
              <a:solidFill>
                <a:schemeClr val="bg1"/>
              </a:solidFill>
            </a:rPr>
            <a:t>ELEVATOR</a:t>
          </a:r>
          <a:r>
            <a:rPr lang="en-US" sz="2400" b="0" baseline="0">
              <a:solidFill>
                <a:schemeClr val="bg1"/>
              </a:solidFill>
            </a:rPr>
            <a:t> PAD | </a:t>
          </a:r>
          <a:r>
            <a:rPr lang="en-US" sz="2000" b="0" baseline="0">
              <a:solidFill>
                <a:schemeClr val="bg1"/>
              </a:solidFill>
            </a:rPr>
            <a:t>ORDER/QUOTE FORM</a:t>
          </a:r>
          <a:endParaRPr lang="en-US" sz="2000" b="0">
            <a:solidFill>
              <a:schemeClr val="bg1"/>
            </a:solidFill>
          </a:endParaRPr>
        </a:p>
      </xdr:txBody>
    </xdr:sp>
    <xdr:clientData/>
  </xdr:twoCellAnchor>
  <xdr:twoCellAnchor>
    <xdr:from>
      <xdr:col>8</xdr:col>
      <xdr:colOff>388620</xdr:colOff>
      <xdr:row>1</xdr:row>
      <xdr:rowOff>0</xdr:rowOff>
    </xdr:from>
    <xdr:to>
      <xdr:col>17</xdr:col>
      <xdr:colOff>0</xdr:colOff>
      <xdr:row>4</xdr:row>
      <xdr:rowOff>106680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4853940" y="106680"/>
          <a:ext cx="520446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1">
              <a:solidFill>
                <a:schemeClr val="bg1"/>
              </a:solidFill>
            </a:rPr>
            <a:t>FELCO® Elevator Pads</a:t>
          </a:r>
        </a:p>
        <a:p>
          <a:pPr algn="r"/>
          <a:r>
            <a:rPr lang="en-US" sz="1400" b="1">
              <a:solidFill>
                <a:schemeClr val="bg1"/>
              </a:solidFill>
            </a:rPr>
            <a:t> &amp; Accessories</a:t>
          </a:r>
        </a:p>
      </xdr:txBody>
    </xdr:sp>
    <xdr:clientData/>
  </xdr:twoCellAnchor>
  <xdr:twoCellAnchor>
    <xdr:from>
      <xdr:col>6</xdr:col>
      <xdr:colOff>272142</xdr:colOff>
      <xdr:row>11</xdr:row>
      <xdr:rowOff>43543</xdr:rowOff>
    </xdr:from>
    <xdr:to>
      <xdr:col>6</xdr:col>
      <xdr:colOff>291552</xdr:colOff>
      <xdr:row>19</xdr:row>
      <xdr:rowOff>206829</xdr:rowOff>
    </xdr:to>
    <xdr:cxnSp macro="">
      <xdr:nvCxnSpPr>
        <xdr:cNvPr id="5" name="Straight Connector 4">
          <a:extLst>
            <a:ext uri="{FF2B5EF4-FFF2-40B4-BE49-F238E27FC236}">
              <a16:creationId xmlns:a16="http://schemas.microsoft.com/office/drawing/2014/main" id="{00000000-0008-0000-0400-000005000000}"/>
            </a:ext>
          </a:extLst>
        </xdr:cNvPr>
        <xdr:cNvCxnSpPr/>
      </xdr:nvCxnSpPr>
      <xdr:spPr>
        <a:xfrm>
          <a:off x="3518262" y="2245723"/>
          <a:ext cx="19410" cy="1923506"/>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413904</xdr:colOff>
      <xdr:row>29</xdr:row>
      <xdr:rowOff>0</xdr:rowOff>
    </xdr:from>
    <xdr:to>
      <xdr:col>8</xdr:col>
      <xdr:colOff>38099</xdr:colOff>
      <xdr:row>60</xdr:row>
      <xdr:rowOff>76200</xdr:rowOff>
    </xdr:to>
    <xdr:sp macro="" textlink="">
      <xdr:nvSpPr>
        <xdr:cNvPr id="6" name="Rectangle 5">
          <a:extLst>
            <a:ext uri="{FF2B5EF4-FFF2-40B4-BE49-F238E27FC236}">
              <a16:creationId xmlns:a16="http://schemas.microsoft.com/office/drawing/2014/main" id="{00000000-0008-0000-0400-000006000000}"/>
            </a:ext>
          </a:extLst>
        </xdr:cNvPr>
        <xdr:cNvSpPr/>
      </xdr:nvSpPr>
      <xdr:spPr>
        <a:xfrm>
          <a:off x="1221624" y="6035040"/>
          <a:ext cx="3281795" cy="62484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283028</xdr:colOff>
      <xdr:row>29</xdr:row>
      <xdr:rowOff>0</xdr:rowOff>
    </xdr:from>
    <xdr:to>
      <xdr:col>1</xdr:col>
      <xdr:colOff>293914</xdr:colOff>
      <xdr:row>39</xdr:row>
      <xdr:rowOff>76200</xdr:rowOff>
    </xdr:to>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flipV="1">
          <a:off x="481148" y="6035040"/>
          <a:ext cx="10886" cy="198120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283028</xdr:colOff>
      <xdr:row>42</xdr:row>
      <xdr:rowOff>206828</xdr:rowOff>
    </xdr:from>
    <xdr:to>
      <xdr:col>1</xdr:col>
      <xdr:colOff>283028</xdr:colOff>
      <xdr:row>60</xdr:row>
      <xdr:rowOff>21771</xdr:rowOff>
    </xdr:to>
    <xdr:cxnSp macro="">
      <xdr:nvCxnSpPr>
        <xdr:cNvPr id="8" name="Straight Arrow Connector 7">
          <a:extLst>
            <a:ext uri="{FF2B5EF4-FFF2-40B4-BE49-F238E27FC236}">
              <a16:creationId xmlns:a16="http://schemas.microsoft.com/office/drawing/2014/main" id="{00000000-0008-0000-0400-000008000000}"/>
            </a:ext>
          </a:extLst>
        </xdr:cNvPr>
        <xdr:cNvCxnSpPr/>
      </xdr:nvCxnSpPr>
      <xdr:spPr>
        <a:xfrm>
          <a:off x="481148" y="8687888"/>
          <a:ext cx="0" cy="354112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xdr:colOff>
      <xdr:row>26</xdr:row>
      <xdr:rowOff>21849</xdr:rowOff>
    </xdr:from>
    <xdr:to>
      <xdr:col>8</xdr:col>
      <xdr:colOff>119743</xdr:colOff>
      <xdr:row>26</xdr:row>
      <xdr:rowOff>30868</xdr:rowOff>
    </xdr:to>
    <xdr:cxnSp macro="">
      <xdr:nvCxnSpPr>
        <xdr:cNvPr id="9" name="Straight Arrow Connector 8">
          <a:extLst>
            <a:ext uri="{FF2B5EF4-FFF2-40B4-BE49-F238E27FC236}">
              <a16:creationId xmlns:a16="http://schemas.microsoft.com/office/drawing/2014/main" id="{00000000-0008-0000-0400-000009000000}"/>
            </a:ext>
          </a:extLst>
        </xdr:cNvPr>
        <xdr:cNvCxnSpPr/>
      </xdr:nvCxnSpPr>
      <xdr:spPr>
        <a:xfrm flipV="1">
          <a:off x="3842657" y="5334078"/>
          <a:ext cx="1262743" cy="9019"/>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381004</xdr:colOff>
      <xdr:row>26</xdr:row>
      <xdr:rowOff>44591</xdr:rowOff>
    </xdr:from>
    <xdr:to>
      <xdr:col>3</xdr:col>
      <xdr:colOff>587829</xdr:colOff>
      <xdr:row>26</xdr:row>
      <xdr:rowOff>54430</xdr:rowOff>
    </xdr:to>
    <xdr:cxnSp macro="">
      <xdr:nvCxnSpPr>
        <xdr:cNvPr id="10" name="Straight Arrow Connector 9">
          <a:extLst>
            <a:ext uri="{FF2B5EF4-FFF2-40B4-BE49-F238E27FC236}">
              <a16:creationId xmlns:a16="http://schemas.microsoft.com/office/drawing/2014/main" id="{00000000-0008-0000-0400-00000A000000}"/>
            </a:ext>
          </a:extLst>
        </xdr:cNvPr>
        <xdr:cNvCxnSpPr/>
      </xdr:nvCxnSpPr>
      <xdr:spPr>
        <a:xfrm flipH="1">
          <a:off x="1709061" y="5356820"/>
          <a:ext cx="816425" cy="9839"/>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594363</xdr:colOff>
      <xdr:row>30</xdr:row>
      <xdr:rowOff>53340</xdr:rowOff>
    </xdr:from>
    <xdr:to>
      <xdr:col>11</xdr:col>
      <xdr:colOff>174172</xdr:colOff>
      <xdr:row>35</xdr:row>
      <xdr:rowOff>76200</xdr:rowOff>
    </xdr:to>
    <xdr:sp macro="" textlink="">
      <xdr:nvSpPr>
        <xdr:cNvPr id="11" name="Rectangle 10">
          <a:extLst>
            <a:ext uri="{FF2B5EF4-FFF2-40B4-BE49-F238E27FC236}">
              <a16:creationId xmlns:a16="http://schemas.microsoft.com/office/drawing/2014/main" id="{00000000-0008-0000-0400-00000B000000}"/>
            </a:ext>
          </a:extLst>
        </xdr:cNvPr>
        <xdr:cNvSpPr/>
      </xdr:nvSpPr>
      <xdr:spPr>
        <a:xfrm>
          <a:off x="6374677" y="6062254"/>
          <a:ext cx="940524"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25</xdr:row>
      <xdr:rowOff>152400</xdr:rowOff>
    </xdr:from>
    <xdr:to>
      <xdr:col>12</xdr:col>
      <xdr:colOff>468085</xdr:colOff>
      <xdr:row>42</xdr:row>
      <xdr:rowOff>76200</xdr:rowOff>
    </xdr:to>
    <xdr:sp macro="" textlink="">
      <xdr:nvSpPr>
        <xdr:cNvPr id="12" name="Rectangle 11">
          <a:extLst>
            <a:ext uri="{FF2B5EF4-FFF2-40B4-BE49-F238E27FC236}">
              <a16:creationId xmlns:a16="http://schemas.microsoft.com/office/drawing/2014/main" id="{00000000-0008-0000-0400-00000C000000}"/>
            </a:ext>
          </a:extLst>
        </xdr:cNvPr>
        <xdr:cNvSpPr/>
      </xdr:nvSpPr>
      <xdr:spPr>
        <a:xfrm>
          <a:off x="5799364" y="5290457"/>
          <a:ext cx="2495550"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29</xdr:row>
      <xdr:rowOff>130629</xdr:rowOff>
    </xdr:from>
    <xdr:to>
      <xdr:col>9</xdr:col>
      <xdr:colOff>563336</xdr:colOff>
      <xdr:row>29</xdr:row>
      <xdr:rowOff>130629</xdr:rowOff>
    </xdr:to>
    <xdr:cxnSp macro="">
      <xdr:nvCxnSpPr>
        <xdr:cNvPr id="13" name="Straight Arrow Connector 12">
          <a:extLst>
            <a:ext uri="{FF2B5EF4-FFF2-40B4-BE49-F238E27FC236}">
              <a16:creationId xmlns:a16="http://schemas.microsoft.com/office/drawing/2014/main" id="{00000000-0008-0000-0400-00000D000000}"/>
            </a:ext>
          </a:extLst>
        </xdr:cNvPr>
        <xdr:cNvCxnSpPr/>
      </xdr:nvCxnSpPr>
      <xdr:spPr>
        <a:xfrm>
          <a:off x="5268686" y="616566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43543</xdr:colOff>
      <xdr:row>36</xdr:row>
      <xdr:rowOff>228601</xdr:rowOff>
    </xdr:from>
    <xdr:to>
      <xdr:col>11</xdr:col>
      <xdr:colOff>152400</xdr:colOff>
      <xdr:row>36</xdr:row>
      <xdr:rowOff>228601</xdr:rowOff>
    </xdr:to>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a:off x="5823857" y="7304315"/>
          <a:ext cx="1469572"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21771</xdr:colOff>
      <xdr:row>25</xdr:row>
      <xdr:rowOff>163285</xdr:rowOff>
    </xdr:from>
    <xdr:to>
      <xdr:col>12</xdr:col>
      <xdr:colOff>21772</xdr:colOff>
      <xdr:row>30</xdr:row>
      <xdr:rowOff>43543</xdr:rowOff>
    </xdr:to>
    <xdr:cxnSp macro="">
      <xdr:nvCxnSpPr>
        <xdr:cNvPr id="15" name="Straight Arrow Connector 14">
          <a:extLst>
            <a:ext uri="{FF2B5EF4-FFF2-40B4-BE49-F238E27FC236}">
              <a16:creationId xmlns:a16="http://schemas.microsoft.com/office/drawing/2014/main" id="{00000000-0008-0000-0400-00000F000000}"/>
            </a:ext>
          </a:extLst>
        </xdr:cNvPr>
        <xdr:cNvCxnSpPr/>
      </xdr:nvCxnSpPr>
      <xdr:spPr>
        <a:xfrm flipH="1">
          <a:off x="7848600" y="5301342"/>
          <a:ext cx="1" cy="7511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272146</xdr:colOff>
      <xdr:row>26</xdr:row>
      <xdr:rowOff>10884</xdr:rowOff>
    </xdr:from>
    <xdr:to>
      <xdr:col>12</xdr:col>
      <xdr:colOff>272147</xdr:colOff>
      <xdr:row>35</xdr:row>
      <xdr:rowOff>130628</xdr:rowOff>
    </xdr:to>
    <xdr:cxnSp macro="">
      <xdr:nvCxnSpPr>
        <xdr:cNvPr id="16" name="Straight Arrow Connector 15">
          <a:extLst>
            <a:ext uri="{FF2B5EF4-FFF2-40B4-BE49-F238E27FC236}">
              <a16:creationId xmlns:a16="http://schemas.microsoft.com/office/drawing/2014/main" id="{00000000-0008-0000-0400-000010000000}"/>
            </a:ext>
          </a:extLst>
        </xdr:cNvPr>
        <xdr:cNvCxnSpPr/>
      </xdr:nvCxnSpPr>
      <xdr:spPr>
        <a:xfrm flipH="1">
          <a:off x="8022775" y="5323113"/>
          <a:ext cx="1" cy="170905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29</xdr:row>
      <xdr:rowOff>163286</xdr:rowOff>
    </xdr:from>
    <xdr:to>
      <xdr:col>9</xdr:col>
      <xdr:colOff>468086</xdr:colOff>
      <xdr:row>31</xdr:row>
      <xdr:rowOff>76200</xdr:rowOff>
    </xdr:to>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537754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10</xdr:col>
      <xdr:colOff>152400</xdr:colOff>
      <xdr:row>36</xdr:row>
      <xdr:rowOff>250372</xdr:rowOff>
    </xdr:from>
    <xdr:to>
      <xdr:col>10</xdr:col>
      <xdr:colOff>500743</xdr:colOff>
      <xdr:row>38</xdr:row>
      <xdr:rowOff>43542</xdr:rowOff>
    </xdr:to>
    <xdr:sp macro="" textlink="">
      <xdr:nvSpPr>
        <xdr:cNvPr id="18" name="TextBox 17">
          <a:extLst>
            <a:ext uri="{FF2B5EF4-FFF2-40B4-BE49-F238E27FC236}">
              <a16:creationId xmlns:a16="http://schemas.microsoft.com/office/drawing/2014/main" id="{00000000-0008-0000-0400-000012000000}"/>
            </a:ext>
          </a:extLst>
        </xdr:cNvPr>
        <xdr:cNvSpPr txBox="1"/>
      </xdr:nvSpPr>
      <xdr:spPr>
        <a:xfrm>
          <a:off x="616458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11</xdr:col>
      <xdr:colOff>141515</xdr:colOff>
      <xdr:row>28</xdr:row>
      <xdr:rowOff>43544</xdr:rowOff>
    </xdr:from>
    <xdr:to>
      <xdr:col>11</xdr:col>
      <xdr:colOff>489858</xdr:colOff>
      <xdr:row>29</xdr:row>
      <xdr:rowOff>152401</xdr:rowOff>
    </xdr:to>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676329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11</xdr:col>
      <xdr:colOff>435428</xdr:colOff>
      <xdr:row>32</xdr:row>
      <xdr:rowOff>87085</xdr:rowOff>
    </xdr:from>
    <xdr:to>
      <xdr:col>12</xdr:col>
      <xdr:colOff>174171</xdr:colOff>
      <xdr:row>34</xdr:row>
      <xdr:rowOff>21770</xdr:rowOff>
    </xdr:to>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7057208" y="6663145"/>
          <a:ext cx="348343"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B</a:t>
          </a:r>
          <a:endParaRPr lang="en-US" sz="1100" b="1">
            <a:solidFill>
              <a:srgbClr val="0197C9"/>
            </a:solidFill>
          </a:endParaRPr>
        </a:p>
      </xdr:txBody>
    </xdr:sp>
    <xdr:clientData/>
  </xdr:twoCellAnchor>
  <xdr:twoCellAnchor>
    <xdr:from>
      <xdr:col>14</xdr:col>
      <xdr:colOff>563882</xdr:colOff>
      <xdr:row>30</xdr:row>
      <xdr:rowOff>53340</xdr:rowOff>
    </xdr:from>
    <xdr:to>
      <xdr:col>16</xdr:col>
      <xdr:colOff>97972</xdr:colOff>
      <xdr:row>35</xdr:row>
      <xdr:rowOff>76200</xdr:rowOff>
    </xdr:to>
    <xdr:sp macro="" textlink="">
      <xdr:nvSpPr>
        <xdr:cNvPr id="21" name="Rectangle 20">
          <a:extLst>
            <a:ext uri="{FF2B5EF4-FFF2-40B4-BE49-F238E27FC236}">
              <a16:creationId xmlns:a16="http://schemas.microsoft.com/office/drawing/2014/main" id="{00000000-0008-0000-0400-000015000000}"/>
            </a:ext>
          </a:extLst>
        </xdr:cNvPr>
        <xdr:cNvSpPr/>
      </xdr:nvSpPr>
      <xdr:spPr>
        <a:xfrm>
          <a:off x="9359539" y="6062254"/>
          <a:ext cx="709747"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489857</xdr:colOff>
      <xdr:row>25</xdr:row>
      <xdr:rowOff>152400</xdr:rowOff>
    </xdr:from>
    <xdr:to>
      <xdr:col>18</xdr:col>
      <xdr:colOff>272143</xdr:colOff>
      <xdr:row>42</xdr:row>
      <xdr:rowOff>76200</xdr:rowOff>
    </xdr:to>
    <xdr:sp macro="" textlink="">
      <xdr:nvSpPr>
        <xdr:cNvPr id="22" name="Rectangle 21">
          <a:extLst>
            <a:ext uri="{FF2B5EF4-FFF2-40B4-BE49-F238E27FC236}">
              <a16:creationId xmlns:a16="http://schemas.microsoft.com/office/drawing/2014/main" id="{00000000-0008-0000-0400-000016000000}"/>
            </a:ext>
          </a:extLst>
        </xdr:cNvPr>
        <xdr:cNvSpPr/>
      </xdr:nvSpPr>
      <xdr:spPr>
        <a:xfrm>
          <a:off x="8860971" y="5290457"/>
          <a:ext cx="2329543"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10886</xdr:colOff>
      <xdr:row>29</xdr:row>
      <xdr:rowOff>130629</xdr:rowOff>
    </xdr:from>
    <xdr:to>
      <xdr:col>14</xdr:col>
      <xdr:colOff>563336</xdr:colOff>
      <xdr:row>29</xdr:row>
      <xdr:rowOff>130629</xdr:rowOff>
    </xdr:to>
    <xdr:cxnSp macro="">
      <xdr:nvCxnSpPr>
        <xdr:cNvPr id="23" name="Straight Arrow Connector 22">
          <a:extLst>
            <a:ext uri="{FF2B5EF4-FFF2-40B4-BE49-F238E27FC236}">
              <a16:creationId xmlns:a16="http://schemas.microsoft.com/office/drawing/2014/main" id="{00000000-0008-0000-0400-000017000000}"/>
            </a:ext>
          </a:extLst>
        </xdr:cNvPr>
        <xdr:cNvCxnSpPr/>
      </xdr:nvCxnSpPr>
      <xdr:spPr>
        <a:xfrm>
          <a:off x="8286206" y="6165669"/>
          <a:ext cx="552450" cy="0"/>
        </a:xfrm>
        <a:prstGeom prst="straightConnector1">
          <a:avLst/>
        </a:prstGeom>
        <a:ln w="1270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43543</xdr:colOff>
      <xdr:row>36</xdr:row>
      <xdr:rowOff>228601</xdr:rowOff>
    </xdr:from>
    <xdr:to>
      <xdr:col>16</xdr:col>
      <xdr:colOff>163286</xdr:colOff>
      <xdr:row>36</xdr:row>
      <xdr:rowOff>228601</xdr:rowOff>
    </xdr:to>
    <xdr:cxnSp macro="">
      <xdr:nvCxnSpPr>
        <xdr:cNvPr id="24" name="Straight Arrow Connector 23">
          <a:extLst>
            <a:ext uri="{FF2B5EF4-FFF2-40B4-BE49-F238E27FC236}">
              <a16:creationId xmlns:a16="http://schemas.microsoft.com/office/drawing/2014/main" id="{00000000-0008-0000-0400-000018000000}"/>
            </a:ext>
          </a:extLst>
        </xdr:cNvPr>
        <xdr:cNvCxnSpPr/>
      </xdr:nvCxnSpPr>
      <xdr:spPr>
        <a:xfrm>
          <a:off x="8915400" y="7304315"/>
          <a:ext cx="129540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21773</xdr:colOff>
      <xdr:row>25</xdr:row>
      <xdr:rowOff>163285</xdr:rowOff>
    </xdr:from>
    <xdr:to>
      <xdr:col>17</xdr:col>
      <xdr:colOff>21774</xdr:colOff>
      <xdr:row>30</xdr:row>
      <xdr:rowOff>43543</xdr:rowOff>
    </xdr:to>
    <xdr:cxnSp macro="">
      <xdr:nvCxnSpPr>
        <xdr:cNvPr id="25" name="Straight Arrow Connector 24">
          <a:extLst>
            <a:ext uri="{FF2B5EF4-FFF2-40B4-BE49-F238E27FC236}">
              <a16:creationId xmlns:a16="http://schemas.microsoft.com/office/drawing/2014/main" id="{00000000-0008-0000-0400-000019000000}"/>
            </a:ext>
          </a:extLst>
        </xdr:cNvPr>
        <xdr:cNvCxnSpPr/>
      </xdr:nvCxnSpPr>
      <xdr:spPr>
        <a:xfrm flipH="1">
          <a:off x="10678887" y="5301342"/>
          <a:ext cx="1" cy="751115"/>
        </a:xfrm>
        <a:prstGeom prst="straightConnector1">
          <a:avLst/>
        </a:prstGeom>
        <a:ln w="1270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32659</xdr:colOff>
      <xdr:row>26</xdr:row>
      <xdr:rowOff>10884</xdr:rowOff>
    </xdr:from>
    <xdr:to>
      <xdr:col>18</xdr:col>
      <xdr:colOff>32660</xdr:colOff>
      <xdr:row>35</xdr:row>
      <xdr:rowOff>130628</xdr:rowOff>
    </xdr:to>
    <xdr:cxnSp macro="">
      <xdr:nvCxnSpPr>
        <xdr:cNvPr id="26" name="Straight Arrow Connector 25">
          <a:extLst>
            <a:ext uri="{FF2B5EF4-FFF2-40B4-BE49-F238E27FC236}">
              <a16:creationId xmlns:a16="http://schemas.microsoft.com/office/drawing/2014/main" id="{00000000-0008-0000-0400-00001A000000}"/>
            </a:ext>
          </a:extLst>
        </xdr:cNvPr>
        <xdr:cNvCxnSpPr/>
      </xdr:nvCxnSpPr>
      <xdr:spPr>
        <a:xfrm flipH="1">
          <a:off x="10798630" y="5323113"/>
          <a:ext cx="1" cy="170905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119743</xdr:colOff>
      <xdr:row>29</xdr:row>
      <xdr:rowOff>163286</xdr:rowOff>
    </xdr:from>
    <xdr:to>
      <xdr:col>14</xdr:col>
      <xdr:colOff>468086</xdr:colOff>
      <xdr:row>31</xdr:row>
      <xdr:rowOff>76200</xdr:rowOff>
    </xdr:to>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839506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15</xdr:col>
      <xdr:colOff>152400</xdr:colOff>
      <xdr:row>36</xdr:row>
      <xdr:rowOff>250372</xdr:rowOff>
    </xdr:from>
    <xdr:to>
      <xdr:col>15</xdr:col>
      <xdr:colOff>500743</xdr:colOff>
      <xdr:row>38</xdr:row>
      <xdr:rowOff>43542</xdr:rowOff>
    </xdr:to>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899160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16</xdr:col>
      <xdr:colOff>141515</xdr:colOff>
      <xdr:row>28</xdr:row>
      <xdr:rowOff>43544</xdr:rowOff>
    </xdr:from>
    <xdr:to>
      <xdr:col>16</xdr:col>
      <xdr:colOff>489858</xdr:colOff>
      <xdr:row>29</xdr:row>
      <xdr:rowOff>152401</xdr:rowOff>
    </xdr:to>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959031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16</xdr:col>
      <xdr:colOff>478972</xdr:colOff>
      <xdr:row>32</xdr:row>
      <xdr:rowOff>87085</xdr:rowOff>
    </xdr:from>
    <xdr:to>
      <xdr:col>18</xdr:col>
      <xdr:colOff>32658</xdr:colOff>
      <xdr:row>34</xdr:row>
      <xdr:rowOff>21770</xdr:rowOff>
    </xdr:to>
    <xdr:sp macro="" textlink="">
      <xdr:nvSpPr>
        <xdr:cNvPr id="30" name="TextBox 29">
          <a:extLst>
            <a:ext uri="{FF2B5EF4-FFF2-40B4-BE49-F238E27FC236}">
              <a16:creationId xmlns:a16="http://schemas.microsoft.com/office/drawing/2014/main" id="{00000000-0008-0000-0400-00001E000000}"/>
            </a:ext>
          </a:extLst>
        </xdr:cNvPr>
        <xdr:cNvSpPr txBox="1"/>
      </xdr:nvSpPr>
      <xdr:spPr>
        <a:xfrm>
          <a:off x="9927772" y="6663145"/>
          <a:ext cx="346166"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B</a:t>
          </a:r>
          <a:endParaRPr lang="en-US" sz="1100" b="1">
            <a:solidFill>
              <a:srgbClr val="0197C9"/>
            </a:solidFill>
          </a:endParaRPr>
        </a:p>
      </xdr:txBody>
    </xdr:sp>
    <xdr:clientData/>
  </xdr:twoCellAnchor>
  <xdr:twoCellAnchor>
    <xdr:from>
      <xdr:col>9</xdr:col>
      <xdr:colOff>594363</xdr:colOff>
      <xdr:row>49</xdr:row>
      <xdr:rowOff>53340</xdr:rowOff>
    </xdr:from>
    <xdr:to>
      <xdr:col>11</xdr:col>
      <xdr:colOff>185058</xdr:colOff>
      <xdr:row>53</xdr:row>
      <xdr:rowOff>76200</xdr:rowOff>
    </xdr:to>
    <xdr:sp macro="" textlink="">
      <xdr:nvSpPr>
        <xdr:cNvPr id="31" name="Rectangle 30">
          <a:extLst>
            <a:ext uri="{FF2B5EF4-FFF2-40B4-BE49-F238E27FC236}">
              <a16:creationId xmlns:a16="http://schemas.microsoft.com/office/drawing/2014/main" id="{00000000-0008-0000-0400-00001F000000}"/>
            </a:ext>
          </a:extLst>
        </xdr:cNvPr>
        <xdr:cNvSpPr/>
      </xdr:nvSpPr>
      <xdr:spPr>
        <a:xfrm>
          <a:off x="6374677" y="10057311"/>
          <a:ext cx="951410" cy="980803"/>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44</xdr:row>
      <xdr:rowOff>152400</xdr:rowOff>
    </xdr:from>
    <xdr:to>
      <xdr:col>12</xdr:col>
      <xdr:colOff>478971</xdr:colOff>
      <xdr:row>60</xdr:row>
      <xdr:rowOff>76200</xdr:rowOff>
    </xdr:to>
    <xdr:sp macro="" textlink="">
      <xdr:nvSpPr>
        <xdr:cNvPr id="32" name="Rectangle 31">
          <a:extLst>
            <a:ext uri="{FF2B5EF4-FFF2-40B4-BE49-F238E27FC236}">
              <a16:creationId xmlns:a16="http://schemas.microsoft.com/office/drawing/2014/main" id="{00000000-0008-0000-0400-000020000000}"/>
            </a:ext>
          </a:extLst>
        </xdr:cNvPr>
        <xdr:cNvSpPr/>
      </xdr:nvSpPr>
      <xdr:spPr>
        <a:xfrm>
          <a:off x="5799364" y="9067800"/>
          <a:ext cx="2506436" cy="3472543"/>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48</xdr:row>
      <xdr:rowOff>130629</xdr:rowOff>
    </xdr:from>
    <xdr:to>
      <xdr:col>9</xdr:col>
      <xdr:colOff>563336</xdr:colOff>
      <xdr:row>48</xdr:row>
      <xdr:rowOff>130629</xdr:rowOff>
    </xdr:to>
    <xdr:cxnSp macro="">
      <xdr:nvCxnSpPr>
        <xdr:cNvPr id="33" name="Straight Arrow Connector 32">
          <a:extLst>
            <a:ext uri="{FF2B5EF4-FFF2-40B4-BE49-F238E27FC236}">
              <a16:creationId xmlns:a16="http://schemas.microsoft.com/office/drawing/2014/main" id="{00000000-0008-0000-0400-000021000000}"/>
            </a:ext>
          </a:extLst>
        </xdr:cNvPr>
        <xdr:cNvCxnSpPr/>
      </xdr:nvCxnSpPr>
      <xdr:spPr>
        <a:xfrm>
          <a:off x="5268686" y="1002900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76200</xdr:colOff>
      <xdr:row>55</xdr:row>
      <xdr:rowOff>174173</xdr:rowOff>
    </xdr:from>
    <xdr:to>
      <xdr:col>11</xdr:col>
      <xdr:colOff>174171</xdr:colOff>
      <xdr:row>55</xdr:row>
      <xdr:rowOff>174173</xdr:rowOff>
    </xdr:to>
    <xdr:cxnSp macro="">
      <xdr:nvCxnSpPr>
        <xdr:cNvPr id="34" name="Straight Arrow Connector 33">
          <a:extLst>
            <a:ext uri="{FF2B5EF4-FFF2-40B4-BE49-F238E27FC236}">
              <a16:creationId xmlns:a16="http://schemas.microsoft.com/office/drawing/2014/main" id="{00000000-0008-0000-0400-000022000000}"/>
            </a:ext>
          </a:extLst>
        </xdr:cNvPr>
        <xdr:cNvCxnSpPr/>
      </xdr:nvCxnSpPr>
      <xdr:spPr>
        <a:xfrm>
          <a:off x="5856514" y="11615059"/>
          <a:ext cx="1458686"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43547</xdr:colOff>
      <xdr:row>44</xdr:row>
      <xdr:rowOff>163285</xdr:rowOff>
    </xdr:from>
    <xdr:to>
      <xdr:col>12</xdr:col>
      <xdr:colOff>43548</xdr:colOff>
      <xdr:row>49</xdr:row>
      <xdr:rowOff>43543</xdr:rowOff>
    </xdr:to>
    <xdr:cxnSp macro="">
      <xdr:nvCxnSpPr>
        <xdr:cNvPr id="35" name="Straight Arrow Connector 34">
          <a:extLst>
            <a:ext uri="{FF2B5EF4-FFF2-40B4-BE49-F238E27FC236}">
              <a16:creationId xmlns:a16="http://schemas.microsoft.com/office/drawing/2014/main" id="{00000000-0008-0000-0400-000023000000}"/>
            </a:ext>
          </a:extLst>
        </xdr:cNvPr>
        <xdr:cNvCxnSpPr/>
      </xdr:nvCxnSpPr>
      <xdr:spPr>
        <a:xfrm flipH="1">
          <a:off x="7870376" y="9078685"/>
          <a:ext cx="1" cy="968829"/>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283032</xdr:colOff>
      <xdr:row>45</xdr:row>
      <xdr:rowOff>10884</xdr:rowOff>
    </xdr:from>
    <xdr:to>
      <xdr:col>12</xdr:col>
      <xdr:colOff>283033</xdr:colOff>
      <xdr:row>53</xdr:row>
      <xdr:rowOff>130628</xdr:rowOff>
    </xdr:to>
    <xdr:cxnSp macro="">
      <xdr:nvCxnSpPr>
        <xdr:cNvPr id="36" name="Straight Arrow Connector 35">
          <a:extLst>
            <a:ext uri="{FF2B5EF4-FFF2-40B4-BE49-F238E27FC236}">
              <a16:creationId xmlns:a16="http://schemas.microsoft.com/office/drawing/2014/main" id="{00000000-0008-0000-0400-000024000000}"/>
            </a:ext>
          </a:extLst>
        </xdr:cNvPr>
        <xdr:cNvCxnSpPr/>
      </xdr:nvCxnSpPr>
      <xdr:spPr>
        <a:xfrm flipH="1">
          <a:off x="8033661" y="9100455"/>
          <a:ext cx="1" cy="1992087"/>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48</xdr:row>
      <xdr:rowOff>163286</xdr:rowOff>
    </xdr:from>
    <xdr:to>
      <xdr:col>9</xdr:col>
      <xdr:colOff>468086</xdr:colOff>
      <xdr:row>50</xdr:row>
      <xdr:rowOff>76200</xdr:rowOff>
    </xdr:to>
    <xdr:sp macro="" textlink="">
      <xdr:nvSpPr>
        <xdr:cNvPr id="37" name="TextBox 36">
          <a:extLst>
            <a:ext uri="{FF2B5EF4-FFF2-40B4-BE49-F238E27FC236}">
              <a16:creationId xmlns:a16="http://schemas.microsoft.com/office/drawing/2014/main" id="{00000000-0008-0000-0400-000025000000}"/>
            </a:ext>
          </a:extLst>
        </xdr:cNvPr>
        <xdr:cNvSpPr txBox="1"/>
      </xdr:nvSpPr>
      <xdr:spPr>
        <a:xfrm>
          <a:off x="5377543" y="1006166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10</xdr:col>
      <xdr:colOff>152400</xdr:colOff>
      <xdr:row>55</xdr:row>
      <xdr:rowOff>180703</xdr:rowOff>
    </xdr:from>
    <xdr:to>
      <xdr:col>10</xdr:col>
      <xdr:colOff>500743</xdr:colOff>
      <xdr:row>56</xdr:row>
      <xdr:rowOff>228599</xdr:rowOff>
    </xdr:to>
    <xdr:sp macro="" textlink="">
      <xdr:nvSpPr>
        <xdr:cNvPr id="38" name="TextBox 37">
          <a:extLst>
            <a:ext uri="{FF2B5EF4-FFF2-40B4-BE49-F238E27FC236}">
              <a16:creationId xmlns:a16="http://schemas.microsoft.com/office/drawing/2014/main" id="{00000000-0008-0000-0400-000026000000}"/>
            </a:ext>
          </a:extLst>
        </xdr:cNvPr>
        <xdr:cNvSpPr txBox="1"/>
      </xdr:nvSpPr>
      <xdr:spPr>
        <a:xfrm>
          <a:off x="6683829" y="11621589"/>
          <a:ext cx="348343" cy="28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11</xdr:col>
      <xdr:colOff>141515</xdr:colOff>
      <xdr:row>47</xdr:row>
      <xdr:rowOff>43544</xdr:rowOff>
    </xdr:from>
    <xdr:to>
      <xdr:col>11</xdr:col>
      <xdr:colOff>489858</xdr:colOff>
      <xdr:row>48</xdr:row>
      <xdr:rowOff>152401</xdr:rowOff>
    </xdr:to>
    <xdr:sp macro="" textlink="">
      <xdr:nvSpPr>
        <xdr:cNvPr id="39" name="TextBox 38">
          <a:extLst>
            <a:ext uri="{FF2B5EF4-FFF2-40B4-BE49-F238E27FC236}">
              <a16:creationId xmlns:a16="http://schemas.microsoft.com/office/drawing/2014/main" id="{00000000-0008-0000-0400-000027000000}"/>
            </a:ext>
          </a:extLst>
        </xdr:cNvPr>
        <xdr:cNvSpPr txBox="1"/>
      </xdr:nvSpPr>
      <xdr:spPr>
        <a:xfrm>
          <a:off x="6763295" y="976666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11</xdr:col>
      <xdr:colOff>413656</xdr:colOff>
      <xdr:row>51</xdr:row>
      <xdr:rowOff>87085</xdr:rowOff>
    </xdr:from>
    <xdr:to>
      <xdr:col>12</xdr:col>
      <xdr:colOff>152399</xdr:colOff>
      <xdr:row>53</xdr:row>
      <xdr:rowOff>0</xdr:rowOff>
    </xdr:to>
    <xdr:sp macro="" textlink="">
      <xdr:nvSpPr>
        <xdr:cNvPr id="40" name="TextBox 39">
          <a:extLst>
            <a:ext uri="{FF2B5EF4-FFF2-40B4-BE49-F238E27FC236}">
              <a16:creationId xmlns:a16="http://schemas.microsoft.com/office/drawing/2014/main" id="{00000000-0008-0000-0400-000028000000}"/>
            </a:ext>
          </a:extLst>
        </xdr:cNvPr>
        <xdr:cNvSpPr txBox="1"/>
      </xdr:nvSpPr>
      <xdr:spPr>
        <a:xfrm>
          <a:off x="7035436" y="10526485"/>
          <a:ext cx="348343"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B</a:t>
          </a:r>
          <a:endParaRPr lang="en-US" sz="1100" b="1">
            <a:solidFill>
              <a:srgbClr val="0197C9"/>
            </a:solidFill>
          </a:endParaRPr>
        </a:p>
      </xdr:txBody>
    </xdr:sp>
    <xdr:clientData/>
  </xdr:twoCellAnchor>
  <xdr:twoCellAnchor>
    <xdr:from>
      <xdr:col>8</xdr:col>
      <xdr:colOff>272143</xdr:colOff>
      <xdr:row>21</xdr:row>
      <xdr:rowOff>114300</xdr:rowOff>
    </xdr:from>
    <xdr:to>
      <xdr:col>8</xdr:col>
      <xdr:colOff>272143</xdr:colOff>
      <xdr:row>60</xdr:row>
      <xdr:rowOff>163285</xdr:rowOff>
    </xdr:to>
    <xdr:cxnSp macro="">
      <xdr:nvCxnSpPr>
        <xdr:cNvPr id="51" name="Straight Connector 50">
          <a:extLst>
            <a:ext uri="{FF2B5EF4-FFF2-40B4-BE49-F238E27FC236}">
              <a16:creationId xmlns:a16="http://schemas.microsoft.com/office/drawing/2014/main" id="{00000000-0008-0000-0400-000033000000}"/>
            </a:ext>
          </a:extLst>
        </xdr:cNvPr>
        <xdr:cNvCxnSpPr/>
      </xdr:nvCxnSpPr>
      <xdr:spPr>
        <a:xfrm>
          <a:off x="4737463" y="4472940"/>
          <a:ext cx="0" cy="78975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xdr:colOff>
      <xdr:row>63</xdr:row>
      <xdr:rowOff>68580</xdr:rowOff>
    </xdr:from>
    <xdr:to>
      <xdr:col>5</xdr:col>
      <xdr:colOff>108857</xdr:colOff>
      <xdr:row>70</xdr:row>
      <xdr:rowOff>159669</xdr:rowOff>
    </xdr:to>
    <xdr:pic>
      <xdr:nvPicPr>
        <xdr:cNvPr id="2" name="Picture 8">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12885420"/>
          <a:ext cx="3062151" cy="1264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xdr:colOff>
      <xdr:row>1</xdr:row>
      <xdr:rowOff>0</xdr:rowOff>
    </xdr:from>
    <xdr:to>
      <xdr:col>13</xdr:col>
      <xdr:colOff>274320</xdr:colOff>
      <xdr:row>4</xdr:row>
      <xdr:rowOff>15240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220980" y="106680"/>
          <a:ext cx="782574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Times New Roman" panose="02020603050405020304" pitchFamily="18" charset="0"/>
              <a:cs typeface="Times New Roman" panose="02020603050405020304" pitchFamily="18" charset="0"/>
            </a:rPr>
            <a:t>FELLFAB</a:t>
          </a:r>
          <a:r>
            <a:rPr lang="en-US" sz="2400" b="1" baseline="30000">
              <a:solidFill>
                <a:schemeClr val="bg1"/>
              </a:solidFill>
              <a:latin typeface="Times New Roman" panose="02020603050405020304" pitchFamily="18" charset="0"/>
              <a:cs typeface="Times New Roman" panose="02020603050405020304" pitchFamily="18" charset="0"/>
            </a:rPr>
            <a:t>®</a:t>
          </a:r>
          <a:r>
            <a:rPr lang="en-US" sz="2400" b="1">
              <a:solidFill>
                <a:schemeClr val="bg1"/>
              </a:solidFill>
            </a:rPr>
            <a:t> </a:t>
          </a:r>
          <a:r>
            <a:rPr lang="en-US" sz="2400" b="0">
              <a:solidFill>
                <a:schemeClr val="bg1"/>
              </a:solidFill>
            </a:rPr>
            <a:t>ELEVATOR</a:t>
          </a:r>
          <a:r>
            <a:rPr lang="en-US" sz="2400" b="0" baseline="0">
              <a:solidFill>
                <a:schemeClr val="bg1"/>
              </a:solidFill>
            </a:rPr>
            <a:t> PAD | </a:t>
          </a:r>
          <a:r>
            <a:rPr lang="en-US" sz="2000" b="0" baseline="0">
              <a:solidFill>
                <a:schemeClr val="bg1"/>
              </a:solidFill>
            </a:rPr>
            <a:t>ORDER/QUOTE FORM</a:t>
          </a:r>
          <a:endParaRPr lang="en-US" sz="2000" b="0">
            <a:solidFill>
              <a:schemeClr val="bg1"/>
            </a:solidFill>
          </a:endParaRPr>
        </a:p>
      </xdr:txBody>
    </xdr:sp>
    <xdr:clientData/>
  </xdr:twoCellAnchor>
  <xdr:twoCellAnchor>
    <xdr:from>
      <xdr:col>8</xdr:col>
      <xdr:colOff>388620</xdr:colOff>
      <xdr:row>1</xdr:row>
      <xdr:rowOff>0</xdr:rowOff>
    </xdr:from>
    <xdr:to>
      <xdr:col>17</xdr:col>
      <xdr:colOff>0</xdr:colOff>
      <xdr:row>4</xdr:row>
      <xdr:rowOff>106680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4853940" y="106680"/>
          <a:ext cx="520446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1">
              <a:solidFill>
                <a:schemeClr val="bg1"/>
              </a:solidFill>
            </a:rPr>
            <a:t>FELCO® Elevator Pads</a:t>
          </a:r>
        </a:p>
        <a:p>
          <a:pPr algn="r"/>
          <a:r>
            <a:rPr lang="en-US" sz="1400" b="1">
              <a:solidFill>
                <a:schemeClr val="bg1"/>
              </a:solidFill>
            </a:rPr>
            <a:t> &amp; Accessories</a:t>
          </a:r>
        </a:p>
      </xdr:txBody>
    </xdr:sp>
    <xdr:clientData/>
  </xdr:twoCellAnchor>
  <xdr:twoCellAnchor>
    <xdr:from>
      <xdr:col>6</xdr:col>
      <xdr:colOff>272142</xdr:colOff>
      <xdr:row>11</xdr:row>
      <xdr:rowOff>43543</xdr:rowOff>
    </xdr:from>
    <xdr:to>
      <xdr:col>6</xdr:col>
      <xdr:colOff>291552</xdr:colOff>
      <xdr:row>19</xdr:row>
      <xdr:rowOff>206829</xdr:rowOff>
    </xdr:to>
    <xdr:cxnSp macro="">
      <xdr:nvCxnSpPr>
        <xdr:cNvPr id="5" name="Straight Connector 4">
          <a:extLst>
            <a:ext uri="{FF2B5EF4-FFF2-40B4-BE49-F238E27FC236}">
              <a16:creationId xmlns:a16="http://schemas.microsoft.com/office/drawing/2014/main" id="{00000000-0008-0000-0500-000005000000}"/>
            </a:ext>
          </a:extLst>
        </xdr:cNvPr>
        <xdr:cNvCxnSpPr/>
      </xdr:nvCxnSpPr>
      <xdr:spPr>
        <a:xfrm>
          <a:off x="3518262" y="2245723"/>
          <a:ext cx="19410" cy="1923506"/>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413904</xdr:colOff>
      <xdr:row>29</xdr:row>
      <xdr:rowOff>0</xdr:rowOff>
    </xdr:from>
    <xdr:to>
      <xdr:col>8</xdr:col>
      <xdr:colOff>38099</xdr:colOff>
      <xdr:row>60</xdr:row>
      <xdr:rowOff>76200</xdr:rowOff>
    </xdr:to>
    <xdr:sp macro="" textlink="">
      <xdr:nvSpPr>
        <xdr:cNvPr id="6" name="Rectangle 5">
          <a:extLst>
            <a:ext uri="{FF2B5EF4-FFF2-40B4-BE49-F238E27FC236}">
              <a16:creationId xmlns:a16="http://schemas.microsoft.com/office/drawing/2014/main" id="{00000000-0008-0000-0500-000006000000}"/>
            </a:ext>
          </a:extLst>
        </xdr:cNvPr>
        <xdr:cNvSpPr/>
      </xdr:nvSpPr>
      <xdr:spPr>
        <a:xfrm>
          <a:off x="1221624" y="6035040"/>
          <a:ext cx="3281795" cy="62484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283028</xdr:colOff>
      <xdr:row>29</xdr:row>
      <xdr:rowOff>0</xdr:rowOff>
    </xdr:from>
    <xdr:to>
      <xdr:col>1</xdr:col>
      <xdr:colOff>293914</xdr:colOff>
      <xdr:row>39</xdr:row>
      <xdr:rowOff>76200</xdr:rowOff>
    </xdr:to>
    <xdr:cxnSp macro="">
      <xdr:nvCxnSpPr>
        <xdr:cNvPr id="7" name="Straight Arrow Connector 6">
          <a:extLst>
            <a:ext uri="{FF2B5EF4-FFF2-40B4-BE49-F238E27FC236}">
              <a16:creationId xmlns:a16="http://schemas.microsoft.com/office/drawing/2014/main" id="{00000000-0008-0000-0500-000007000000}"/>
            </a:ext>
          </a:extLst>
        </xdr:cNvPr>
        <xdr:cNvCxnSpPr/>
      </xdr:nvCxnSpPr>
      <xdr:spPr>
        <a:xfrm flipH="1" flipV="1">
          <a:off x="481148" y="6035040"/>
          <a:ext cx="10886" cy="198120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283028</xdr:colOff>
      <xdr:row>42</xdr:row>
      <xdr:rowOff>206828</xdr:rowOff>
    </xdr:from>
    <xdr:to>
      <xdr:col>1</xdr:col>
      <xdr:colOff>283028</xdr:colOff>
      <xdr:row>60</xdr:row>
      <xdr:rowOff>21771</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a:off x="481148" y="8687888"/>
          <a:ext cx="0" cy="354112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26</xdr:row>
      <xdr:rowOff>21849</xdr:rowOff>
    </xdr:from>
    <xdr:to>
      <xdr:col>8</xdr:col>
      <xdr:colOff>119743</xdr:colOff>
      <xdr:row>26</xdr:row>
      <xdr:rowOff>32657</xdr:rowOff>
    </xdr:to>
    <xdr:cxnSp macro="">
      <xdr:nvCxnSpPr>
        <xdr:cNvPr id="9" name="Straight Arrow Connector 8">
          <a:extLst>
            <a:ext uri="{FF2B5EF4-FFF2-40B4-BE49-F238E27FC236}">
              <a16:creationId xmlns:a16="http://schemas.microsoft.com/office/drawing/2014/main" id="{00000000-0008-0000-0500-000009000000}"/>
            </a:ext>
          </a:extLst>
        </xdr:cNvPr>
        <xdr:cNvCxnSpPr/>
      </xdr:nvCxnSpPr>
      <xdr:spPr>
        <a:xfrm flipV="1">
          <a:off x="3766457" y="5486478"/>
          <a:ext cx="1338943" cy="10808"/>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381003</xdr:colOff>
      <xdr:row>26</xdr:row>
      <xdr:rowOff>54428</xdr:rowOff>
    </xdr:from>
    <xdr:to>
      <xdr:col>4</xdr:col>
      <xdr:colOff>76200</xdr:colOff>
      <xdr:row>26</xdr:row>
      <xdr:rowOff>54429</xdr:rowOff>
    </xdr:to>
    <xdr:cxnSp macro="">
      <xdr:nvCxnSpPr>
        <xdr:cNvPr id="10" name="Straight Arrow Connector 9">
          <a:extLst>
            <a:ext uri="{FF2B5EF4-FFF2-40B4-BE49-F238E27FC236}">
              <a16:creationId xmlns:a16="http://schemas.microsoft.com/office/drawing/2014/main" id="{00000000-0008-0000-0500-00000A000000}"/>
            </a:ext>
          </a:extLst>
        </xdr:cNvPr>
        <xdr:cNvCxnSpPr/>
      </xdr:nvCxnSpPr>
      <xdr:spPr>
        <a:xfrm flipH="1">
          <a:off x="1709060" y="5519057"/>
          <a:ext cx="914397" cy="1"/>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594362</xdr:colOff>
      <xdr:row>30</xdr:row>
      <xdr:rowOff>53340</xdr:rowOff>
    </xdr:from>
    <xdr:to>
      <xdr:col>10</xdr:col>
      <xdr:colOff>642256</xdr:colOff>
      <xdr:row>35</xdr:row>
      <xdr:rowOff>76200</xdr:rowOff>
    </xdr:to>
    <xdr:sp macro="" textlink="">
      <xdr:nvSpPr>
        <xdr:cNvPr id="11" name="Rectangle 10">
          <a:extLst>
            <a:ext uri="{FF2B5EF4-FFF2-40B4-BE49-F238E27FC236}">
              <a16:creationId xmlns:a16="http://schemas.microsoft.com/office/drawing/2014/main" id="{00000000-0008-0000-0500-00000B000000}"/>
            </a:ext>
          </a:extLst>
        </xdr:cNvPr>
        <xdr:cNvSpPr/>
      </xdr:nvSpPr>
      <xdr:spPr>
        <a:xfrm>
          <a:off x="6374676" y="6214654"/>
          <a:ext cx="799009"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25</xdr:row>
      <xdr:rowOff>152400</xdr:rowOff>
    </xdr:from>
    <xdr:to>
      <xdr:col>12</xdr:col>
      <xdr:colOff>478971</xdr:colOff>
      <xdr:row>42</xdr:row>
      <xdr:rowOff>76200</xdr:rowOff>
    </xdr:to>
    <xdr:sp macro="" textlink="">
      <xdr:nvSpPr>
        <xdr:cNvPr id="12" name="Rectangle 11">
          <a:extLst>
            <a:ext uri="{FF2B5EF4-FFF2-40B4-BE49-F238E27FC236}">
              <a16:creationId xmlns:a16="http://schemas.microsoft.com/office/drawing/2014/main" id="{00000000-0008-0000-0500-00000C000000}"/>
            </a:ext>
          </a:extLst>
        </xdr:cNvPr>
        <xdr:cNvSpPr/>
      </xdr:nvSpPr>
      <xdr:spPr>
        <a:xfrm>
          <a:off x="5799364" y="5442857"/>
          <a:ext cx="2430236"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29</xdr:row>
      <xdr:rowOff>130629</xdr:rowOff>
    </xdr:from>
    <xdr:to>
      <xdr:col>9</xdr:col>
      <xdr:colOff>563336</xdr:colOff>
      <xdr:row>29</xdr:row>
      <xdr:rowOff>130629</xdr:rowOff>
    </xdr:to>
    <xdr:cxnSp macro="">
      <xdr:nvCxnSpPr>
        <xdr:cNvPr id="13" name="Straight Arrow Connector 12">
          <a:extLst>
            <a:ext uri="{FF2B5EF4-FFF2-40B4-BE49-F238E27FC236}">
              <a16:creationId xmlns:a16="http://schemas.microsoft.com/office/drawing/2014/main" id="{00000000-0008-0000-0500-00000D000000}"/>
            </a:ext>
          </a:extLst>
        </xdr:cNvPr>
        <xdr:cNvCxnSpPr/>
      </xdr:nvCxnSpPr>
      <xdr:spPr>
        <a:xfrm>
          <a:off x="5268686" y="616566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43543</xdr:colOff>
      <xdr:row>36</xdr:row>
      <xdr:rowOff>228600</xdr:rowOff>
    </xdr:from>
    <xdr:to>
      <xdr:col>11</xdr:col>
      <xdr:colOff>0</xdr:colOff>
      <xdr:row>36</xdr:row>
      <xdr:rowOff>228602</xdr:rowOff>
    </xdr:to>
    <xdr:cxnSp macro="">
      <xdr:nvCxnSpPr>
        <xdr:cNvPr id="14" name="Straight Arrow Connector 13">
          <a:extLst>
            <a:ext uri="{FF2B5EF4-FFF2-40B4-BE49-F238E27FC236}">
              <a16:creationId xmlns:a16="http://schemas.microsoft.com/office/drawing/2014/main" id="{00000000-0008-0000-0500-00000E000000}"/>
            </a:ext>
          </a:extLst>
        </xdr:cNvPr>
        <xdr:cNvCxnSpPr/>
      </xdr:nvCxnSpPr>
      <xdr:spPr>
        <a:xfrm flipV="1">
          <a:off x="5823857" y="7456714"/>
          <a:ext cx="1393372" cy="2"/>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10883</xdr:colOff>
      <xdr:row>25</xdr:row>
      <xdr:rowOff>163285</xdr:rowOff>
    </xdr:from>
    <xdr:to>
      <xdr:col>12</xdr:col>
      <xdr:colOff>10884</xdr:colOff>
      <xdr:row>30</xdr:row>
      <xdr:rowOff>43543</xdr:rowOff>
    </xdr:to>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flipH="1">
          <a:off x="7837712" y="5453742"/>
          <a:ext cx="1" cy="7511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315686</xdr:colOff>
      <xdr:row>26</xdr:row>
      <xdr:rowOff>-1</xdr:rowOff>
    </xdr:from>
    <xdr:to>
      <xdr:col>12</xdr:col>
      <xdr:colOff>315687</xdr:colOff>
      <xdr:row>35</xdr:row>
      <xdr:rowOff>119743</xdr:rowOff>
    </xdr:to>
    <xdr:cxnSp macro="">
      <xdr:nvCxnSpPr>
        <xdr:cNvPr id="16" name="Straight Arrow Connector 15">
          <a:extLst>
            <a:ext uri="{FF2B5EF4-FFF2-40B4-BE49-F238E27FC236}">
              <a16:creationId xmlns:a16="http://schemas.microsoft.com/office/drawing/2014/main" id="{00000000-0008-0000-0500-000010000000}"/>
            </a:ext>
          </a:extLst>
        </xdr:cNvPr>
        <xdr:cNvCxnSpPr/>
      </xdr:nvCxnSpPr>
      <xdr:spPr>
        <a:xfrm flipH="1">
          <a:off x="8142515" y="5464628"/>
          <a:ext cx="1" cy="170905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29</xdr:row>
      <xdr:rowOff>163286</xdr:rowOff>
    </xdr:from>
    <xdr:to>
      <xdr:col>9</xdr:col>
      <xdr:colOff>468086</xdr:colOff>
      <xdr:row>31</xdr:row>
      <xdr:rowOff>76200</xdr:rowOff>
    </xdr:to>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537754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10</xdr:col>
      <xdr:colOff>152400</xdr:colOff>
      <xdr:row>36</xdr:row>
      <xdr:rowOff>250372</xdr:rowOff>
    </xdr:from>
    <xdr:to>
      <xdr:col>10</xdr:col>
      <xdr:colOff>500743</xdr:colOff>
      <xdr:row>38</xdr:row>
      <xdr:rowOff>43542</xdr:rowOff>
    </xdr:to>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616458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11</xdr:col>
      <xdr:colOff>141515</xdr:colOff>
      <xdr:row>28</xdr:row>
      <xdr:rowOff>43544</xdr:rowOff>
    </xdr:from>
    <xdr:to>
      <xdr:col>11</xdr:col>
      <xdr:colOff>489858</xdr:colOff>
      <xdr:row>29</xdr:row>
      <xdr:rowOff>152401</xdr:rowOff>
    </xdr:to>
    <xdr:sp macro="" textlink="">
      <xdr:nvSpPr>
        <xdr:cNvPr id="19" name="TextBox 18">
          <a:extLst>
            <a:ext uri="{FF2B5EF4-FFF2-40B4-BE49-F238E27FC236}">
              <a16:creationId xmlns:a16="http://schemas.microsoft.com/office/drawing/2014/main" id="{00000000-0008-0000-0500-000013000000}"/>
            </a:ext>
          </a:extLst>
        </xdr:cNvPr>
        <xdr:cNvSpPr txBox="1"/>
      </xdr:nvSpPr>
      <xdr:spPr>
        <a:xfrm>
          <a:off x="676329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11</xdr:col>
      <xdr:colOff>435428</xdr:colOff>
      <xdr:row>32</xdr:row>
      <xdr:rowOff>87085</xdr:rowOff>
    </xdr:from>
    <xdr:to>
      <xdr:col>12</xdr:col>
      <xdr:colOff>174171</xdr:colOff>
      <xdr:row>34</xdr:row>
      <xdr:rowOff>21770</xdr:rowOff>
    </xdr:to>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7057208" y="6663145"/>
          <a:ext cx="348343"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B</a:t>
          </a:r>
        </a:p>
      </xdr:txBody>
    </xdr:sp>
    <xdr:clientData/>
  </xdr:twoCellAnchor>
  <xdr:twoCellAnchor>
    <xdr:from>
      <xdr:col>14</xdr:col>
      <xdr:colOff>563883</xdr:colOff>
      <xdr:row>30</xdr:row>
      <xdr:rowOff>53340</xdr:rowOff>
    </xdr:from>
    <xdr:to>
      <xdr:col>16</xdr:col>
      <xdr:colOff>141516</xdr:colOff>
      <xdr:row>35</xdr:row>
      <xdr:rowOff>76200</xdr:rowOff>
    </xdr:to>
    <xdr:sp macro="" textlink="">
      <xdr:nvSpPr>
        <xdr:cNvPr id="21" name="Rectangle 20">
          <a:extLst>
            <a:ext uri="{FF2B5EF4-FFF2-40B4-BE49-F238E27FC236}">
              <a16:creationId xmlns:a16="http://schemas.microsoft.com/office/drawing/2014/main" id="{00000000-0008-0000-0500-000015000000}"/>
            </a:ext>
          </a:extLst>
        </xdr:cNvPr>
        <xdr:cNvSpPr/>
      </xdr:nvSpPr>
      <xdr:spPr>
        <a:xfrm>
          <a:off x="9359540" y="6214654"/>
          <a:ext cx="753290"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489857</xdr:colOff>
      <xdr:row>25</xdr:row>
      <xdr:rowOff>152400</xdr:rowOff>
    </xdr:from>
    <xdr:to>
      <xdr:col>18</xdr:col>
      <xdr:colOff>304799</xdr:colOff>
      <xdr:row>42</xdr:row>
      <xdr:rowOff>76200</xdr:rowOff>
    </xdr:to>
    <xdr:sp macro="" textlink="">
      <xdr:nvSpPr>
        <xdr:cNvPr id="22" name="Rectangle 21">
          <a:extLst>
            <a:ext uri="{FF2B5EF4-FFF2-40B4-BE49-F238E27FC236}">
              <a16:creationId xmlns:a16="http://schemas.microsoft.com/office/drawing/2014/main" id="{00000000-0008-0000-0500-000016000000}"/>
            </a:ext>
          </a:extLst>
        </xdr:cNvPr>
        <xdr:cNvSpPr/>
      </xdr:nvSpPr>
      <xdr:spPr>
        <a:xfrm>
          <a:off x="8937171" y="5442857"/>
          <a:ext cx="2362199"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10886</xdr:colOff>
      <xdr:row>29</xdr:row>
      <xdr:rowOff>130629</xdr:rowOff>
    </xdr:from>
    <xdr:to>
      <xdr:col>14</xdr:col>
      <xdr:colOff>563336</xdr:colOff>
      <xdr:row>29</xdr:row>
      <xdr:rowOff>130629</xdr:rowOff>
    </xdr:to>
    <xdr:cxnSp macro="">
      <xdr:nvCxnSpPr>
        <xdr:cNvPr id="23" name="Straight Arrow Connector 22">
          <a:extLst>
            <a:ext uri="{FF2B5EF4-FFF2-40B4-BE49-F238E27FC236}">
              <a16:creationId xmlns:a16="http://schemas.microsoft.com/office/drawing/2014/main" id="{00000000-0008-0000-0500-000017000000}"/>
            </a:ext>
          </a:extLst>
        </xdr:cNvPr>
        <xdr:cNvCxnSpPr/>
      </xdr:nvCxnSpPr>
      <xdr:spPr>
        <a:xfrm>
          <a:off x="8286206" y="616566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43543</xdr:colOff>
      <xdr:row>36</xdr:row>
      <xdr:rowOff>228600</xdr:rowOff>
    </xdr:from>
    <xdr:to>
      <xdr:col>16</xdr:col>
      <xdr:colOff>174172</xdr:colOff>
      <xdr:row>36</xdr:row>
      <xdr:rowOff>228601</xdr:rowOff>
    </xdr:to>
    <xdr:cxnSp macro="">
      <xdr:nvCxnSpPr>
        <xdr:cNvPr id="24" name="Straight Arrow Connector 23">
          <a:extLst>
            <a:ext uri="{FF2B5EF4-FFF2-40B4-BE49-F238E27FC236}">
              <a16:creationId xmlns:a16="http://schemas.microsoft.com/office/drawing/2014/main" id="{00000000-0008-0000-0500-000018000000}"/>
            </a:ext>
          </a:extLst>
        </xdr:cNvPr>
        <xdr:cNvCxnSpPr/>
      </xdr:nvCxnSpPr>
      <xdr:spPr>
        <a:xfrm flipV="1">
          <a:off x="8915400" y="7456714"/>
          <a:ext cx="1306286" cy="1"/>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598709</xdr:colOff>
      <xdr:row>25</xdr:row>
      <xdr:rowOff>163285</xdr:rowOff>
    </xdr:from>
    <xdr:to>
      <xdr:col>16</xdr:col>
      <xdr:colOff>598710</xdr:colOff>
      <xdr:row>30</xdr:row>
      <xdr:rowOff>43543</xdr:rowOff>
    </xdr:to>
    <xdr:cxnSp macro="">
      <xdr:nvCxnSpPr>
        <xdr:cNvPr id="25" name="Straight Arrow Connector 24">
          <a:extLst>
            <a:ext uri="{FF2B5EF4-FFF2-40B4-BE49-F238E27FC236}">
              <a16:creationId xmlns:a16="http://schemas.microsoft.com/office/drawing/2014/main" id="{00000000-0008-0000-0500-000019000000}"/>
            </a:ext>
          </a:extLst>
        </xdr:cNvPr>
        <xdr:cNvCxnSpPr/>
      </xdr:nvCxnSpPr>
      <xdr:spPr>
        <a:xfrm flipH="1">
          <a:off x="10646223" y="5453742"/>
          <a:ext cx="1" cy="7511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174172</xdr:colOff>
      <xdr:row>26</xdr:row>
      <xdr:rowOff>10884</xdr:rowOff>
    </xdr:from>
    <xdr:to>
      <xdr:col>17</xdr:col>
      <xdr:colOff>174173</xdr:colOff>
      <xdr:row>35</xdr:row>
      <xdr:rowOff>130628</xdr:rowOff>
    </xdr:to>
    <xdr:cxnSp macro="">
      <xdr:nvCxnSpPr>
        <xdr:cNvPr id="26" name="Straight Arrow Connector 25">
          <a:extLst>
            <a:ext uri="{FF2B5EF4-FFF2-40B4-BE49-F238E27FC236}">
              <a16:creationId xmlns:a16="http://schemas.microsoft.com/office/drawing/2014/main" id="{00000000-0008-0000-0500-00001A000000}"/>
            </a:ext>
          </a:extLst>
        </xdr:cNvPr>
        <xdr:cNvCxnSpPr/>
      </xdr:nvCxnSpPr>
      <xdr:spPr>
        <a:xfrm flipH="1">
          <a:off x="10232572" y="5520144"/>
          <a:ext cx="1" cy="1712324"/>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119743</xdr:colOff>
      <xdr:row>29</xdr:row>
      <xdr:rowOff>163286</xdr:rowOff>
    </xdr:from>
    <xdr:to>
      <xdr:col>14</xdr:col>
      <xdr:colOff>468086</xdr:colOff>
      <xdr:row>31</xdr:row>
      <xdr:rowOff>76200</xdr:rowOff>
    </xdr:to>
    <xdr:sp macro="" textlink="">
      <xdr:nvSpPr>
        <xdr:cNvPr id="27" name="TextBox 26">
          <a:extLst>
            <a:ext uri="{FF2B5EF4-FFF2-40B4-BE49-F238E27FC236}">
              <a16:creationId xmlns:a16="http://schemas.microsoft.com/office/drawing/2014/main" id="{00000000-0008-0000-0500-00001B000000}"/>
            </a:ext>
          </a:extLst>
        </xdr:cNvPr>
        <xdr:cNvSpPr txBox="1"/>
      </xdr:nvSpPr>
      <xdr:spPr>
        <a:xfrm>
          <a:off x="839506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15</xdr:col>
      <xdr:colOff>152400</xdr:colOff>
      <xdr:row>36</xdr:row>
      <xdr:rowOff>250372</xdr:rowOff>
    </xdr:from>
    <xdr:to>
      <xdr:col>15</xdr:col>
      <xdr:colOff>500743</xdr:colOff>
      <xdr:row>38</xdr:row>
      <xdr:rowOff>43542</xdr:rowOff>
    </xdr:to>
    <xdr:sp macro="" textlink="">
      <xdr:nvSpPr>
        <xdr:cNvPr id="28" name="TextBox 27">
          <a:extLst>
            <a:ext uri="{FF2B5EF4-FFF2-40B4-BE49-F238E27FC236}">
              <a16:creationId xmlns:a16="http://schemas.microsoft.com/office/drawing/2014/main" id="{00000000-0008-0000-0500-00001C000000}"/>
            </a:ext>
          </a:extLst>
        </xdr:cNvPr>
        <xdr:cNvSpPr txBox="1"/>
      </xdr:nvSpPr>
      <xdr:spPr>
        <a:xfrm>
          <a:off x="899160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16</xdr:col>
      <xdr:colOff>141515</xdr:colOff>
      <xdr:row>28</xdr:row>
      <xdr:rowOff>43544</xdr:rowOff>
    </xdr:from>
    <xdr:to>
      <xdr:col>16</xdr:col>
      <xdr:colOff>489858</xdr:colOff>
      <xdr:row>29</xdr:row>
      <xdr:rowOff>152401</xdr:rowOff>
    </xdr:to>
    <xdr:sp macro="" textlink="">
      <xdr:nvSpPr>
        <xdr:cNvPr id="29" name="TextBox 28">
          <a:extLst>
            <a:ext uri="{FF2B5EF4-FFF2-40B4-BE49-F238E27FC236}">
              <a16:creationId xmlns:a16="http://schemas.microsoft.com/office/drawing/2014/main" id="{00000000-0008-0000-0500-00001D000000}"/>
            </a:ext>
          </a:extLst>
        </xdr:cNvPr>
        <xdr:cNvSpPr txBox="1"/>
      </xdr:nvSpPr>
      <xdr:spPr>
        <a:xfrm>
          <a:off x="959031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T</a:t>
          </a:r>
        </a:p>
      </xdr:txBody>
    </xdr:sp>
    <xdr:clientData/>
  </xdr:twoCellAnchor>
  <xdr:twoCellAnchor>
    <xdr:from>
      <xdr:col>16</xdr:col>
      <xdr:colOff>478972</xdr:colOff>
      <xdr:row>32</xdr:row>
      <xdr:rowOff>87085</xdr:rowOff>
    </xdr:from>
    <xdr:to>
      <xdr:col>18</xdr:col>
      <xdr:colOff>32658</xdr:colOff>
      <xdr:row>34</xdr:row>
      <xdr:rowOff>21770</xdr:rowOff>
    </xdr:to>
    <xdr:sp macro="" textlink="">
      <xdr:nvSpPr>
        <xdr:cNvPr id="30" name="TextBox 29">
          <a:extLst>
            <a:ext uri="{FF2B5EF4-FFF2-40B4-BE49-F238E27FC236}">
              <a16:creationId xmlns:a16="http://schemas.microsoft.com/office/drawing/2014/main" id="{00000000-0008-0000-0500-00001E000000}"/>
            </a:ext>
          </a:extLst>
        </xdr:cNvPr>
        <xdr:cNvSpPr txBox="1"/>
      </xdr:nvSpPr>
      <xdr:spPr>
        <a:xfrm>
          <a:off x="9927772" y="6663145"/>
          <a:ext cx="346166"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B</a:t>
          </a:r>
        </a:p>
      </xdr:txBody>
    </xdr:sp>
    <xdr:clientData/>
  </xdr:twoCellAnchor>
  <xdr:twoCellAnchor>
    <xdr:from>
      <xdr:col>9</xdr:col>
      <xdr:colOff>594362</xdr:colOff>
      <xdr:row>48</xdr:row>
      <xdr:rowOff>130629</xdr:rowOff>
    </xdr:from>
    <xdr:to>
      <xdr:col>11</xdr:col>
      <xdr:colOff>76200</xdr:colOff>
      <xdr:row>53</xdr:row>
      <xdr:rowOff>76200</xdr:rowOff>
    </xdr:to>
    <xdr:sp macro="" textlink="">
      <xdr:nvSpPr>
        <xdr:cNvPr id="31" name="Rectangle 30">
          <a:extLst>
            <a:ext uri="{FF2B5EF4-FFF2-40B4-BE49-F238E27FC236}">
              <a16:creationId xmlns:a16="http://schemas.microsoft.com/office/drawing/2014/main" id="{00000000-0008-0000-0500-00001F000000}"/>
            </a:ext>
          </a:extLst>
        </xdr:cNvPr>
        <xdr:cNvSpPr/>
      </xdr:nvSpPr>
      <xdr:spPr>
        <a:xfrm>
          <a:off x="6374676" y="10189029"/>
          <a:ext cx="842553" cy="8382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44</xdr:row>
      <xdr:rowOff>152400</xdr:rowOff>
    </xdr:from>
    <xdr:to>
      <xdr:col>12</xdr:col>
      <xdr:colOff>457200</xdr:colOff>
      <xdr:row>60</xdr:row>
      <xdr:rowOff>76200</xdr:rowOff>
    </xdr:to>
    <xdr:sp macro="" textlink="">
      <xdr:nvSpPr>
        <xdr:cNvPr id="32" name="Rectangle 31">
          <a:extLst>
            <a:ext uri="{FF2B5EF4-FFF2-40B4-BE49-F238E27FC236}">
              <a16:creationId xmlns:a16="http://schemas.microsoft.com/office/drawing/2014/main" id="{00000000-0008-0000-0500-000020000000}"/>
            </a:ext>
          </a:extLst>
        </xdr:cNvPr>
        <xdr:cNvSpPr/>
      </xdr:nvSpPr>
      <xdr:spPr>
        <a:xfrm>
          <a:off x="5799364" y="9220200"/>
          <a:ext cx="2408465" cy="3048000"/>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48</xdr:row>
      <xdr:rowOff>130629</xdr:rowOff>
    </xdr:from>
    <xdr:to>
      <xdr:col>9</xdr:col>
      <xdr:colOff>563336</xdr:colOff>
      <xdr:row>48</xdr:row>
      <xdr:rowOff>130629</xdr:rowOff>
    </xdr:to>
    <xdr:cxnSp macro="">
      <xdr:nvCxnSpPr>
        <xdr:cNvPr id="33" name="Straight Arrow Connector 32">
          <a:extLst>
            <a:ext uri="{FF2B5EF4-FFF2-40B4-BE49-F238E27FC236}">
              <a16:creationId xmlns:a16="http://schemas.microsoft.com/office/drawing/2014/main" id="{00000000-0008-0000-0500-000021000000}"/>
            </a:ext>
          </a:extLst>
        </xdr:cNvPr>
        <xdr:cNvCxnSpPr/>
      </xdr:nvCxnSpPr>
      <xdr:spPr>
        <a:xfrm>
          <a:off x="5268686" y="1002900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43543</xdr:colOff>
      <xdr:row>55</xdr:row>
      <xdr:rowOff>0</xdr:rowOff>
    </xdr:from>
    <xdr:to>
      <xdr:col>11</xdr:col>
      <xdr:colOff>87085</xdr:colOff>
      <xdr:row>55</xdr:row>
      <xdr:rowOff>1090</xdr:rowOff>
    </xdr:to>
    <xdr:cxnSp macro="">
      <xdr:nvCxnSpPr>
        <xdr:cNvPr id="34" name="Straight Arrow Connector 33">
          <a:extLst>
            <a:ext uri="{FF2B5EF4-FFF2-40B4-BE49-F238E27FC236}">
              <a16:creationId xmlns:a16="http://schemas.microsoft.com/office/drawing/2014/main" id="{00000000-0008-0000-0500-000022000000}"/>
            </a:ext>
          </a:extLst>
        </xdr:cNvPr>
        <xdr:cNvCxnSpPr/>
      </xdr:nvCxnSpPr>
      <xdr:spPr>
        <a:xfrm flipV="1">
          <a:off x="5823857" y="11299371"/>
          <a:ext cx="1404257" cy="109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685797</xdr:colOff>
      <xdr:row>44</xdr:row>
      <xdr:rowOff>141513</xdr:rowOff>
    </xdr:from>
    <xdr:to>
      <xdr:col>11</xdr:col>
      <xdr:colOff>685798</xdr:colOff>
      <xdr:row>49</xdr:row>
      <xdr:rowOff>21771</xdr:rowOff>
    </xdr:to>
    <xdr:cxnSp macro="">
      <xdr:nvCxnSpPr>
        <xdr:cNvPr id="35" name="Straight Arrow Connector 34">
          <a:extLst>
            <a:ext uri="{FF2B5EF4-FFF2-40B4-BE49-F238E27FC236}">
              <a16:creationId xmlns:a16="http://schemas.microsoft.com/office/drawing/2014/main" id="{00000000-0008-0000-0500-000023000000}"/>
            </a:ext>
          </a:extLst>
        </xdr:cNvPr>
        <xdr:cNvCxnSpPr/>
      </xdr:nvCxnSpPr>
      <xdr:spPr>
        <a:xfrm flipH="1">
          <a:off x="7826826" y="9209313"/>
          <a:ext cx="1" cy="1066801"/>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337458</xdr:colOff>
      <xdr:row>44</xdr:row>
      <xdr:rowOff>163283</xdr:rowOff>
    </xdr:from>
    <xdr:to>
      <xdr:col>12</xdr:col>
      <xdr:colOff>337459</xdr:colOff>
      <xdr:row>53</xdr:row>
      <xdr:rowOff>108856</xdr:rowOff>
    </xdr:to>
    <xdr:cxnSp macro="">
      <xdr:nvCxnSpPr>
        <xdr:cNvPr id="36" name="Straight Arrow Connector 35">
          <a:extLst>
            <a:ext uri="{FF2B5EF4-FFF2-40B4-BE49-F238E27FC236}">
              <a16:creationId xmlns:a16="http://schemas.microsoft.com/office/drawing/2014/main" id="{00000000-0008-0000-0500-000024000000}"/>
            </a:ext>
          </a:extLst>
        </xdr:cNvPr>
        <xdr:cNvCxnSpPr/>
      </xdr:nvCxnSpPr>
      <xdr:spPr>
        <a:xfrm flipH="1">
          <a:off x="8088087" y="9231083"/>
          <a:ext cx="1" cy="1828802"/>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48</xdr:row>
      <xdr:rowOff>163286</xdr:rowOff>
    </xdr:from>
    <xdr:to>
      <xdr:col>9</xdr:col>
      <xdr:colOff>468086</xdr:colOff>
      <xdr:row>50</xdr:row>
      <xdr:rowOff>76200</xdr:rowOff>
    </xdr:to>
    <xdr:sp macro="" textlink="">
      <xdr:nvSpPr>
        <xdr:cNvPr id="37" name="TextBox 36">
          <a:extLst>
            <a:ext uri="{FF2B5EF4-FFF2-40B4-BE49-F238E27FC236}">
              <a16:creationId xmlns:a16="http://schemas.microsoft.com/office/drawing/2014/main" id="{00000000-0008-0000-0500-000025000000}"/>
            </a:ext>
          </a:extLst>
        </xdr:cNvPr>
        <xdr:cNvSpPr txBox="1"/>
      </xdr:nvSpPr>
      <xdr:spPr>
        <a:xfrm>
          <a:off x="5377543" y="1006166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10</xdr:col>
      <xdr:colOff>152400</xdr:colOff>
      <xdr:row>54</xdr:row>
      <xdr:rowOff>250372</xdr:rowOff>
    </xdr:from>
    <xdr:to>
      <xdr:col>10</xdr:col>
      <xdr:colOff>500743</xdr:colOff>
      <xdr:row>56</xdr:row>
      <xdr:rowOff>43542</xdr:rowOff>
    </xdr:to>
    <xdr:sp macro="" textlink="">
      <xdr:nvSpPr>
        <xdr:cNvPr id="38" name="TextBox 37">
          <a:extLst>
            <a:ext uri="{FF2B5EF4-FFF2-40B4-BE49-F238E27FC236}">
              <a16:creationId xmlns:a16="http://schemas.microsoft.com/office/drawing/2014/main" id="{00000000-0008-0000-0500-000026000000}"/>
            </a:ext>
          </a:extLst>
        </xdr:cNvPr>
        <xdr:cNvSpPr txBox="1"/>
      </xdr:nvSpPr>
      <xdr:spPr>
        <a:xfrm>
          <a:off x="6164580" y="11314612"/>
          <a:ext cx="348343" cy="219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11</xdr:col>
      <xdr:colOff>141515</xdr:colOff>
      <xdr:row>47</xdr:row>
      <xdr:rowOff>43544</xdr:rowOff>
    </xdr:from>
    <xdr:to>
      <xdr:col>11</xdr:col>
      <xdr:colOff>489858</xdr:colOff>
      <xdr:row>48</xdr:row>
      <xdr:rowOff>152401</xdr:rowOff>
    </xdr:to>
    <xdr:sp macro="" textlink="">
      <xdr:nvSpPr>
        <xdr:cNvPr id="39" name="TextBox 38">
          <a:extLst>
            <a:ext uri="{FF2B5EF4-FFF2-40B4-BE49-F238E27FC236}">
              <a16:creationId xmlns:a16="http://schemas.microsoft.com/office/drawing/2014/main" id="{00000000-0008-0000-0500-000027000000}"/>
            </a:ext>
          </a:extLst>
        </xdr:cNvPr>
        <xdr:cNvSpPr txBox="1"/>
      </xdr:nvSpPr>
      <xdr:spPr>
        <a:xfrm>
          <a:off x="6763295" y="976666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T</a:t>
          </a:r>
        </a:p>
      </xdr:txBody>
    </xdr:sp>
    <xdr:clientData/>
  </xdr:twoCellAnchor>
  <xdr:twoCellAnchor>
    <xdr:from>
      <xdr:col>11</xdr:col>
      <xdr:colOff>413656</xdr:colOff>
      <xdr:row>51</xdr:row>
      <xdr:rowOff>87085</xdr:rowOff>
    </xdr:from>
    <xdr:to>
      <xdr:col>12</xdr:col>
      <xdr:colOff>152399</xdr:colOff>
      <xdr:row>52</xdr:row>
      <xdr:rowOff>130629</xdr:rowOff>
    </xdr:to>
    <xdr:sp macro="" textlink="">
      <xdr:nvSpPr>
        <xdr:cNvPr id="40" name="TextBox 39">
          <a:extLst>
            <a:ext uri="{FF2B5EF4-FFF2-40B4-BE49-F238E27FC236}">
              <a16:creationId xmlns:a16="http://schemas.microsoft.com/office/drawing/2014/main" id="{00000000-0008-0000-0500-000028000000}"/>
            </a:ext>
          </a:extLst>
        </xdr:cNvPr>
        <xdr:cNvSpPr txBox="1"/>
      </xdr:nvSpPr>
      <xdr:spPr>
        <a:xfrm>
          <a:off x="7554685" y="10689771"/>
          <a:ext cx="424543" cy="217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B</a:t>
          </a:r>
        </a:p>
      </xdr:txBody>
    </xdr:sp>
    <xdr:clientData/>
  </xdr:twoCellAnchor>
  <xdr:twoCellAnchor>
    <xdr:from>
      <xdr:col>8</xdr:col>
      <xdr:colOff>272143</xdr:colOff>
      <xdr:row>21</xdr:row>
      <xdr:rowOff>114300</xdr:rowOff>
    </xdr:from>
    <xdr:to>
      <xdr:col>8</xdr:col>
      <xdr:colOff>272143</xdr:colOff>
      <xdr:row>60</xdr:row>
      <xdr:rowOff>163285</xdr:rowOff>
    </xdr:to>
    <xdr:cxnSp macro="">
      <xdr:nvCxnSpPr>
        <xdr:cNvPr id="51" name="Straight Connector 50">
          <a:extLst>
            <a:ext uri="{FF2B5EF4-FFF2-40B4-BE49-F238E27FC236}">
              <a16:creationId xmlns:a16="http://schemas.microsoft.com/office/drawing/2014/main" id="{00000000-0008-0000-0500-000033000000}"/>
            </a:ext>
          </a:extLst>
        </xdr:cNvPr>
        <xdr:cNvCxnSpPr/>
      </xdr:nvCxnSpPr>
      <xdr:spPr>
        <a:xfrm>
          <a:off x="4737463" y="4472940"/>
          <a:ext cx="0" cy="78975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xdr:colOff>
      <xdr:row>64</xdr:row>
      <xdr:rowOff>68580</xdr:rowOff>
    </xdr:from>
    <xdr:to>
      <xdr:col>4</xdr:col>
      <xdr:colOff>598714</xdr:colOff>
      <xdr:row>71</xdr:row>
      <xdr:rowOff>159669</xdr:rowOff>
    </xdr:to>
    <xdr:pic>
      <xdr:nvPicPr>
        <xdr:cNvPr id="2" name="Picture 8">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12885420"/>
          <a:ext cx="3062151" cy="1264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xdr:colOff>
      <xdr:row>1</xdr:row>
      <xdr:rowOff>0</xdr:rowOff>
    </xdr:from>
    <xdr:to>
      <xdr:col>13</xdr:col>
      <xdr:colOff>274320</xdr:colOff>
      <xdr:row>4</xdr:row>
      <xdr:rowOff>15240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20980" y="106680"/>
          <a:ext cx="782574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Times New Roman" panose="02020603050405020304" pitchFamily="18" charset="0"/>
              <a:cs typeface="Times New Roman" panose="02020603050405020304" pitchFamily="18" charset="0"/>
            </a:rPr>
            <a:t>FELLFAB</a:t>
          </a:r>
          <a:r>
            <a:rPr lang="en-US" sz="2400" b="1" baseline="30000">
              <a:solidFill>
                <a:schemeClr val="bg1"/>
              </a:solidFill>
              <a:latin typeface="Times New Roman" panose="02020603050405020304" pitchFamily="18" charset="0"/>
              <a:cs typeface="Times New Roman" panose="02020603050405020304" pitchFamily="18" charset="0"/>
            </a:rPr>
            <a:t>®</a:t>
          </a:r>
          <a:r>
            <a:rPr lang="en-US" sz="2400" b="1">
              <a:solidFill>
                <a:schemeClr val="bg1"/>
              </a:solidFill>
            </a:rPr>
            <a:t> </a:t>
          </a:r>
          <a:r>
            <a:rPr lang="en-US" sz="2400" b="0">
              <a:solidFill>
                <a:schemeClr val="bg1"/>
              </a:solidFill>
            </a:rPr>
            <a:t>ELEVATOR</a:t>
          </a:r>
          <a:r>
            <a:rPr lang="en-US" sz="2400" b="0" baseline="0">
              <a:solidFill>
                <a:schemeClr val="bg1"/>
              </a:solidFill>
            </a:rPr>
            <a:t> PAD | </a:t>
          </a:r>
          <a:r>
            <a:rPr lang="en-US" sz="2000" b="0" baseline="0">
              <a:solidFill>
                <a:schemeClr val="bg1"/>
              </a:solidFill>
            </a:rPr>
            <a:t>ORDER/QUOTE FORM</a:t>
          </a:r>
          <a:endParaRPr lang="en-US" sz="2000" b="0">
            <a:solidFill>
              <a:schemeClr val="bg1"/>
            </a:solidFill>
          </a:endParaRPr>
        </a:p>
      </xdr:txBody>
    </xdr:sp>
    <xdr:clientData/>
  </xdr:twoCellAnchor>
  <xdr:twoCellAnchor>
    <xdr:from>
      <xdr:col>8</xdr:col>
      <xdr:colOff>388620</xdr:colOff>
      <xdr:row>1</xdr:row>
      <xdr:rowOff>0</xdr:rowOff>
    </xdr:from>
    <xdr:to>
      <xdr:col>17</xdr:col>
      <xdr:colOff>0</xdr:colOff>
      <xdr:row>4</xdr:row>
      <xdr:rowOff>106680</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4853940" y="106680"/>
          <a:ext cx="520446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1">
              <a:solidFill>
                <a:schemeClr val="bg1"/>
              </a:solidFill>
            </a:rPr>
            <a:t>FELCO® Elevator Pads</a:t>
          </a:r>
        </a:p>
        <a:p>
          <a:pPr algn="r"/>
          <a:r>
            <a:rPr lang="en-US" sz="1400" b="1">
              <a:solidFill>
                <a:schemeClr val="bg1"/>
              </a:solidFill>
            </a:rPr>
            <a:t> &amp; Accessories</a:t>
          </a:r>
        </a:p>
      </xdr:txBody>
    </xdr:sp>
    <xdr:clientData/>
  </xdr:twoCellAnchor>
  <xdr:twoCellAnchor>
    <xdr:from>
      <xdr:col>6</xdr:col>
      <xdr:colOff>272142</xdr:colOff>
      <xdr:row>11</xdr:row>
      <xdr:rowOff>43543</xdr:rowOff>
    </xdr:from>
    <xdr:to>
      <xdr:col>6</xdr:col>
      <xdr:colOff>291552</xdr:colOff>
      <xdr:row>19</xdr:row>
      <xdr:rowOff>206829</xdr:rowOff>
    </xdr:to>
    <xdr:cxnSp macro="">
      <xdr:nvCxnSpPr>
        <xdr:cNvPr id="5" name="Straight Connector 4">
          <a:extLst>
            <a:ext uri="{FF2B5EF4-FFF2-40B4-BE49-F238E27FC236}">
              <a16:creationId xmlns:a16="http://schemas.microsoft.com/office/drawing/2014/main" id="{00000000-0008-0000-0600-000005000000}"/>
            </a:ext>
          </a:extLst>
        </xdr:cNvPr>
        <xdr:cNvCxnSpPr/>
      </xdr:nvCxnSpPr>
      <xdr:spPr>
        <a:xfrm>
          <a:off x="3518262" y="2245723"/>
          <a:ext cx="19410" cy="1923506"/>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413904</xdr:colOff>
      <xdr:row>29</xdr:row>
      <xdr:rowOff>0</xdr:rowOff>
    </xdr:from>
    <xdr:to>
      <xdr:col>8</xdr:col>
      <xdr:colOff>38099</xdr:colOff>
      <xdr:row>61</xdr:row>
      <xdr:rowOff>76200</xdr:rowOff>
    </xdr:to>
    <xdr:sp macro="" textlink="">
      <xdr:nvSpPr>
        <xdr:cNvPr id="6" name="Rectangle 5">
          <a:extLst>
            <a:ext uri="{FF2B5EF4-FFF2-40B4-BE49-F238E27FC236}">
              <a16:creationId xmlns:a16="http://schemas.microsoft.com/office/drawing/2014/main" id="{00000000-0008-0000-0600-000006000000}"/>
            </a:ext>
          </a:extLst>
        </xdr:cNvPr>
        <xdr:cNvSpPr/>
      </xdr:nvSpPr>
      <xdr:spPr>
        <a:xfrm>
          <a:off x="1221624" y="6035040"/>
          <a:ext cx="3281795" cy="62484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283028</xdr:colOff>
      <xdr:row>29</xdr:row>
      <xdr:rowOff>0</xdr:rowOff>
    </xdr:from>
    <xdr:to>
      <xdr:col>1</xdr:col>
      <xdr:colOff>293914</xdr:colOff>
      <xdr:row>39</xdr:row>
      <xdr:rowOff>76200</xdr:rowOff>
    </xdr:to>
    <xdr:cxnSp macro="">
      <xdr:nvCxnSpPr>
        <xdr:cNvPr id="7" name="Straight Arrow Connector 6">
          <a:extLst>
            <a:ext uri="{FF2B5EF4-FFF2-40B4-BE49-F238E27FC236}">
              <a16:creationId xmlns:a16="http://schemas.microsoft.com/office/drawing/2014/main" id="{00000000-0008-0000-0600-000007000000}"/>
            </a:ext>
          </a:extLst>
        </xdr:cNvPr>
        <xdr:cNvCxnSpPr/>
      </xdr:nvCxnSpPr>
      <xdr:spPr>
        <a:xfrm flipH="1" flipV="1">
          <a:off x="481148" y="6035040"/>
          <a:ext cx="10886" cy="198120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283028</xdr:colOff>
      <xdr:row>42</xdr:row>
      <xdr:rowOff>206828</xdr:rowOff>
    </xdr:from>
    <xdr:to>
      <xdr:col>1</xdr:col>
      <xdr:colOff>283028</xdr:colOff>
      <xdr:row>61</xdr:row>
      <xdr:rowOff>21771</xdr:rowOff>
    </xdr:to>
    <xdr:cxnSp macro="">
      <xdr:nvCxnSpPr>
        <xdr:cNvPr id="8" name="Straight Arrow Connector 7">
          <a:extLst>
            <a:ext uri="{FF2B5EF4-FFF2-40B4-BE49-F238E27FC236}">
              <a16:creationId xmlns:a16="http://schemas.microsoft.com/office/drawing/2014/main" id="{00000000-0008-0000-0600-000008000000}"/>
            </a:ext>
          </a:extLst>
        </xdr:cNvPr>
        <xdr:cNvCxnSpPr/>
      </xdr:nvCxnSpPr>
      <xdr:spPr>
        <a:xfrm>
          <a:off x="481148" y="8687888"/>
          <a:ext cx="0" cy="354112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163286</xdr:colOff>
      <xdr:row>26</xdr:row>
      <xdr:rowOff>21849</xdr:rowOff>
    </xdr:from>
    <xdr:to>
      <xdr:col>8</xdr:col>
      <xdr:colOff>119743</xdr:colOff>
      <xdr:row>26</xdr:row>
      <xdr:rowOff>30246</xdr:rowOff>
    </xdr:to>
    <xdr:cxnSp macro="">
      <xdr:nvCxnSpPr>
        <xdr:cNvPr id="9" name="Straight Arrow Connector 8">
          <a:extLst>
            <a:ext uri="{FF2B5EF4-FFF2-40B4-BE49-F238E27FC236}">
              <a16:creationId xmlns:a16="http://schemas.microsoft.com/office/drawing/2014/main" id="{00000000-0008-0000-0600-000009000000}"/>
            </a:ext>
          </a:extLst>
        </xdr:cNvPr>
        <xdr:cNvCxnSpPr/>
      </xdr:nvCxnSpPr>
      <xdr:spPr>
        <a:xfrm flipV="1">
          <a:off x="3929743" y="5486478"/>
          <a:ext cx="1175657" cy="8397"/>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381003</xdr:colOff>
      <xdr:row>26</xdr:row>
      <xdr:rowOff>54429</xdr:rowOff>
    </xdr:from>
    <xdr:to>
      <xdr:col>3</xdr:col>
      <xdr:colOff>489857</xdr:colOff>
      <xdr:row>26</xdr:row>
      <xdr:rowOff>54429</xdr:rowOff>
    </xdr:to>
    <xdr:cxnSp macro="">
      <xdr:nvCxnSpPr>
        <xdr:cNvPr id="10" name="Straight Arrow Connector 9">
          <a:extLst>
            <a:ext uri="{FF2B5EF4-FFF2-40B4-BE49-F238E27FC236}">
              <a16:creationId xmlns:a16="http://schemas.microsoft.com/office/drawing/2014/main" id="{00000000-0008-0000-0600-00000A000000}"/>
            </a:ext>
          </a:extLst>
        </xdr:cNvPr>
        <xdr:cNvCxnSpPr/>
      </xdr:nvCxnSpPr>
      <xdr:spPr>
        <a:xfrm flipH="1">
          <a:off x="1709060" y="5519058"/>
          <a:ext cx="718454"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594362</xdr:colOff>
      <xdr:row>30</xdr:row>
      <xdr:rowOff>53340</xdr:rowOff>
    </xdr:from>
    <xdr:to>
      <xdr:col>11</xdr:col>
      <xdr:colOff>76200</xdr:colOff>
      <xdr:row>35</xdr:row>
      <xdr:rowOff>76200</xdr:rowOff>
    </xdr:to>
    <xdr:sp macro="" textlink="">
      <xdr:nvSpPr>
        <xdr:cNvPr id="11" name="Rectangle 10">
          <a:extLst>
            <a:ext uri="{FF2B5EF4-FFF2-40B4-BE49-F238E27FC236}">
              <a16:creationId xmlns:a16="http://schemas.microsoft.com/office/drawing/2014/main" id="{00000000-0008-0000-0600-00000B000000}"/>
            </a:ext>
          </a:extLst>
        </xdr:cNvPr>
        <xdr:cNvSpPr/>
      </xdr:nvSpPr>
      <xdr:spPr>
        <a:xfrm>
          <a:off x="5852162" y="6214654"/>
          <a:ext cx="918752"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19049</xdr:colOff>
      <xdr:row>25</xdr:row>
      <xdr:rowOff>152400</xdr:rowOff>
    </xdr:from>
    <xdr:to>
      <xdr:col>12</xdr:col>
      <xdr:colOff>522514</xdr:colOff>
      <xdr:row>42</xdr:row>
      <xdr:rowOff>76200</xdr:rowOff>
    </xdr:to>
    <xdr:sp macro="" textlink="">
      <xdr:nvSpPr>
        <xdr:cNvPr id="12" name="Rectangle 11">
          <a:extLst>
            <a:ext uri="{FF2B5EF4-FFF2-40B4-BE49-F238E27FC236}">
              <a16:creationId xmlns:a16="http://schemas.microsoft.com/office/drawing/2014/main" id="{00000000-0008-0000-0600-00000C000000}"/>
            </a:ext>
          </a:extLst>
        </xdr:cNvPr>
        <xdr:cNvSpPr/>
      </xdr:nvSpPr>
      <xdr:spPr>
        <a:xfrm>
          <a:off x="5276849" y="5442857"/>
          <a:ext cx="2626179"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29</xdr:row>
      <xdr:rowOff>130629</xdr:rowOff>
    </xdr:from>
    <xdr:to>
      <xdr:col>9</xdr:col>
      <xdr:colOff>563336</xdr:colOff>
      <xdr:row>29</xdr:row>
      <xdr:rowOff>130629</xdr:rowOff>
    </xdr:to>
    <xdr:cxnSp macro="">
      <xdr:nvCxnSpPr>
        <xdr:cNvPr id="13" name="Straight Arrow Connector 12">
          <a:extLst>
            <a:ext uri="{FF2B5EF4-FFF2-40B4-BE49-F238E27FC236}">
              <a16:creationId xmlns:a16="http://schemas.microsoft.com/office/drawing/2014/main" id="{00000000-0008-0000-0600-00000D000000}"/>
            </a:ext>
          </a:extLst>
        </xdr:cNvPr>
        <xdr:cNvCxnSpPr/>
      </xdr:nvCxnSpPr>
      <xdr:spPr>
        <a:xfrm>
          <a:off x="5268686" y="616566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43543</xdr:colOff>
      <xdr:row>36</xdr:row>
      <xdr:rowOff>228601</xdr:rowOff>
    </xdr:from>
    <xdr:to>
      <xdr:col>11</xdr:col>
      <xdr:colOff>119743</xdr:colOff>
      <xdr:row>36</xdr:row>
      <xdr:rowOff>228601</xdr:rowOff>
    </xdr:to>
    <xdr:cxnSp macro="">
      <xdr:nvCxnSpPr>
        <xdr:cNvPr id="14" name="Straight Arrow Connector 13">
          <a:extLst>
            <a:ext uri="{FF2B5EF4-FFF2-40B4-BE49-F238E27FC236}">
              <a16:creationId xmlns:a16="http://schemas.microsoft.com/office/drawing/2014/main" id="{00000000-0008-0000-0600-00000E000000}"/>
            </a:ext>
          </a:extLst>
        </xdr:cNvPr>
        <xdr:cNvCxnSpPr/>
      </xdr:nvCxnSpPr>
      <xdr:spPr>
        <a:xfrm>
          <a:off x="5301343" y="7456715"/>
          <a:ext cx="1513114"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32655</xdr:colOff>
      <xdr:row>25</xdr:row>
      <xdr:rowOff>141513</xdr:rowOff>
    </xdr:from>
    <xdr:to>
      <xdr:col>12</xdr:col>
      <xdr:colOff>32656</xdr:colOff>
      <xdr:row>30</xdr:row>
      <xdr:rowOff>21771</xdr:rowOff>
    </xdr:to>
    <xdr:cxnSp macro="">
      <xdr:nvCxnSpPr>
        <xdr:cNvPr id="15" name="Straight Arrow Connector 14">
          <a:extLst>
            <a:ext uri="{FF2B5EF4-FFF2-40B4-BE49-F238E27FC236}">
              <a16:creationId xmlns:a16="http://schemas.microsoft.com/office/drawing/2014/main" id="{00000000-0008-0000-0600-00000F000000}"/>
            </a:ext>
          </a:extLst>
        </xdr:cNvPr>
        <xdr:cNvCxnSpPr/>
      </xdr:nvCxnSpPr>
      <xdr:spPr>
        <a:xfrm flipH="1">
          <a:off x="7413169" y="5431970"/>
          <a:ext cx="1" cy="7511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337457</xdr:colOff>
      <xdr:row>25</xdr:row>
      <xdr:rowOff>163284</xdr:rowOff>
    </xdr:from>
    <xdr:to>
      <xdr:col>12</xdr:col>
      <xdr:colOff>337458</xdr:colOff>
      <xdr:row>35</xdr:row>
      <xdr:rowOff>108856</xdr:rowOff>
    </xdr:to>
    <xdr:cxnSp macro="">
      <xdr:nvCxnSpPr>
        <xdr:cNvPr id="16" name="Straight Arrow Connector 15">
          <a:extLst>
            <a:ext uri="{FF2B5EF4-FFF2-40B4-BE49-F238E27FC236}">
              <a16:creationId xmlns:a16="http://schemas.microsoft.com/office/drawing/2014/main" id="{00000000-0008-0000-0600-000010000000}"/>
            </a:ext>
          </a:extLst>
        </xdr:cNvPr>
        <xdr:cNvCxnSpPr/>
      </xdr:nvCxnSpPr>
      <xdr:spPr>
        <a:xfrm flipH="1">
          <a:off x="7717971" y="5453741"/>
          <a:ext cx="1" cy="170905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29</xdr:row>
      <xdr:rowOff>163286</xdr:rowOff>
    </xdr:from>
    <xdr:to>
      <xdr:col>9</xdr:col>
      <xdr:colOff>468086</xdr:colOff>
      <xdr:row>31</xdr:row>
      <xdr:rowOff>76200</xdr:rowOff>
    </xdr:to>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537754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chemeClr val="dk1"/>
              </a:solidFill>
              <a:latin typeface="+mn-lt"/>
              <a:ea typeface="+mn-ea"/>
              <a:cs typeface="+mn-cs"/>
            </a:rPr>
            <a:t>L</a:t>
          </a:r>
        </a:p>
      </xdr:txBody>
    </xdr:sp>
    <xdr:clientData/>
  </xdr:twoCellAnchor>
  <xdr:twoCellAnchor>
    <xdr:from>
      <xdr:col>10</xdr:col>
      <xdr:colOff>152400</xdr:colOff>
      <xdr:row>36</xdr:row>
      <xdr:rowOff>250372</xdr:rowOff>
    </xdr:from>
    <xdr:to>
      <xdr:col>10</xdr:col>
      <xdr:colOff>500743</xdr:colOff>
      <xdr:row>38</xdr:row>
      <xdr:rowOff>43542</xdr:rowOff>
    </xdr:to>
    <xdr:sp macro="" textlink="">
      <xdr:nvSpPr>
        <xdr:cNvPr id="18" name="TextBox 17">
          <a:extLst>
            <a:ext uri="{FF2B5EF4-FFF2-40B4-BE49-F238E27FC236}">
              <a16:creationId xmlns:a16="http://schemas.microsoft.com/office/drawing/2014/main" id="{00000000-0008-0000-0600-000012000000}"/>
            </a:ext>
          </a:extLst>
        </xdr:cNvPr>
        <xdr:cNvSpPr txBox="1"/>
      </xdr:nvSpPr>
      <xdr:spPr>
        <a:xfrm>
          <a:off x="616458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chemeClr val="dk1"/>
              </a:solidFill>
              <a:latin typeface="+mn-lt"/>
              <a:ea typeface="+mn-ea"/>
              <a:cs typeface="+mn-cs"/>
            </a:rPr>
            <a:t>R</a:t>
          </a:r>
        </a:p>
      </xdr:txBody>
    </xdr:sp>
    <xdr:clientData/>
  </xdr:twoCellAnchor>
  <xdr:twoCellAnchor>
    <xdr:from>
      <xdr:col>11</xdr:col>
      <xdr:colOff>141515</xdr:colOff>
      <xdr:row>28</xdr:row>
      <xdr:rowOff>43544</xdr:rowOff>
    </xdr:from>
    <xdr:to>
      <xdr:col>11</xdr:col>
      <xdr:colOff>489858</xdr:colOff>
      <xdr:row>29</xdr:row>
      <xdr:rowOff>152401</xdr:rowOff>
    </xdr:to>
    <xdr:sp macro="" textlink="">
      <xdr:nvSpPr>
        <xdr:cNvPr id="19" name="TextBox 18">
          <a:extLst>
            <a:ext uri="{FF2B5EF4-FFF2-40B4-BE49-F238E27FC236}">
              <a16:creationId xmlns:a16="http://schemas.microsoft.com/office/drawing/2014/main" id="{00000000-0008-0000-0600-000013000000}"/>
            </a:ext>
          </a:extLst>
        </xdr:cNvPr>
        <xdr:cNvSpPr txBox="1"/>
      </xdr:nvSpPr>
      <xdr:spPr>
        <a:xfrm>
          <a:off x="676329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T</a:t>
          </a:r>
          <a:endParaRPr lang="en-US" sz="1100" b="1"/>
        </a:p>
      </xdr:txBody>
    </xdr:sp>
    <xdr:clientData/>
  </xdr:twoCellAnchor>
  <xdr:twoCellAnchor>
    <xdr:from>
      <xdr:col>11</xdr:col>
      <xdr:colOff>435428</xdr:colOff>
      <xdr:row>32</xdr:row>
      <xdr:rowOff>87085</xdr:rowOff>
    </xdr:from>
    <xdr:to>
      <xdr:col>12</xdr:col>
      <xdr:colOff>174171</xdr:colOff>
      <xdr:row>34</xdr:row>
      <xdr:rowOff>21770</xdr:rowOff>
    </xdr:to>
    <xdr:sp macro="" textlink="">
      <xdr:nvSpPr>
        <xdr:cNvPr id="20" name="TextBox 19">
          <a:extLst>
            <a:ext uri="{FF2B5EF4-FFF2-40B4-BE49-F238E27FC236}">
              <a16:creationId xmlns:a16="http://schemas.microsoft.com/office/drawing/2014/main" id="{00000000-0008-0000-0600-000014000000}"/>
            </a:ext>
          </a:extLst>
        </xdr:cNvPr>
        <xdr:cNvSpPr txBox="1"/>
      </xdr:nvSpPr>
      <xdr:spPr>
        <a:xfrm>
          <a:off x="7057208" y="6663145"/>
          <a:ext cx="348343"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B</a:t>
          </a:r>
          <a:endParaRPr lang="en-US" sz="1100" b="1"/>
        </a:p>
      </xdr:txBody>
    </xdr:sp>
    <xdr:clientData/>
  </xdr:twoCellAnchor>
  <xdr:twoCellAnchor>
    <xdr:from>
      <xdr:col>14</xdr:col>
      <xdr:colOff>563882</xdr:colOff>
      <xdr:row>30</xdr:row>
      <xdr:rowOff>53340</xdr:rowOff>
    </xdr:from>
    <xdr:to>
      <xdr:col>16</xdr:col>
      <xdr:colOff>163286</xdr:colOff>
      <xdr:row>35</xdr:row>
      <xdr:rowOff>76200</xdr:rowOff>
    </xdr:to>
    <xdr:sp macro="" textlink="">
      <xdr:nvSpPr>
        <xdr:cNvPr id="21" name="Rectangle 20">
          <a:extLst>
            <a:ext uri="{FF2B5EF4-FFF2-40B4-BE49-F238E27FC236}">
              <a16:creationId xmlns:a16="http://schemas.microsoft.com/office/drawing/2014/main" id="{00000000-0008-0000-0600-000015000000}"/>
            </a:ext>
          </a:extLst>
        </xdr:cNvPr>
        <xdr:cNvSpPr/>
      </xdr:nvSpPr>
      <xdr:spPr>
        <a:xfrm>
          <a:off x="8989425" y="6214654"/>
          <a:ext cx="851261"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478971</xdr:colOff>
      <xdr:row>25</xdr:row>
      <xdr:rowOff>152400</xdr:rowOff>
    </xdr:from>
    <xdr:to>
      <xdr:col>18</xdr:col>
      <xdr:colOff>315685</xdr:colOff>
      <xdr:row>42</xdr:row>
      <xdr:rowOff>76200</xdr:rowOff>
    </xdr:to>
    <xdr:sp macro="" textlink="">
      <xdr:nvSpPr>
        <xdr:cNvPr id="22" name="Rectangle 21">
          <a:extLst>
            <a:ext uri="{FF2B5EF4-FFF2-40B4-BE49-F238E27FC236}">
              <a16:creationId xmlns:a16="http://schemas.microsoft.com/office/drawing/2014/main" id="{00000000-0008-0000-0600-000016000000}"/>
            </a:ext>
          </a:extLst>
        </xdr:cNvPr>
        <xdr:cNvSpPr/>
      </xdr:nvSpPr>
      <xdr:spPr>
        <a:xfrm>
          <a:off x="8403771" y="5442857"/>
          <a:ext cx="2460171"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10886</xdr:colOff>
      <xdr:row>29</xdr:row>
      <xdr:rowOff>130629</xdr:rowOff>
    </xdr:from>
    <xdr:to>
      <xdr:col>14</xdr:col>
      <xdr:colOff>563336</xdr:colOff>
      <xdr:row>29</xdr:row>
      <xdr:rowOff>130629</xdr:rowOff>
    </xdr:to>
    <xdr:cxnSp macro="">
      <xdr:nvCxnSpPr>
        <xdr:cNvPr id="23" name="Straight Arrow Connector 22">
          <a:extLst>
            <a:ext uri="{FF2B5EF4-FFF2-40B4-BE49-F238E27FC236}">
              <a16:creationId xmlns:a16="http://schemas.microsoft.com/office/drawing/2014/main" id="{00000000-0008-0000-0600-000017000000}"/>
            </a:ext>
          </a:extLst>
        </xdr:cNvPr>
        <xdr:cNvCxnSpPr/>
      </xdr:nvCxnSpPr>
      <xdr:spPr>
        <a:xfrm>
          <a:off x="8286206" y="616566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43543</xdr:colOff>
      <xdr:row>36</xdr:row>
      <xdr:rowOff>228601</xdr:rowOff>
    </xdr:from>
    <xdr:to>
      <xdr:col>16</xdr:col>
      <xdr:colOff>163286</xdr:colOff>
      <xdr:row>36</xdr:row>
      <xdr:rowOff>228601</xdr:rowOff>
    </xdr:to>
    <xdr:cxnSp macro="">
      <xdr:nvCxnSpPr>
        <xdr:cNvPr id="24" name="Straight Arrow Connector 23">
          <a:extLst>
            <a:ext uri="{FF2B5EF4-FFF2-40B4-BE49-F238E27FC236}">
              <a16:creationId xmlns:a16="http://schemas.microsoft.com/office/drawing/2014/main" id="{00000000-0008-0000-0600-000018000000}"/>
            </a:ext>
          </a:extLst>
        </xdr:cNvPr>
        <xdr:cNvCxnSpPr/>
      </xdr:nvCxnSpPr>
      <xdr:spPr>
        <a:xfrm>
          <a:off x="8469086" y="7456715"/>
          <a:ext cx="137160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43541</xdr:colOff>
      <xdr:row>26</xdr:row>
      <xdr:rowOff>-1</xdr:rowOff>
    </xdr:from>
    <xdr:to>
      <xdr:col>17</xdr:col>
      <xdr:colOff>43542</xdr:colOff>
      <xdr:row>30</xdr:row>
      <xdr:rowOff>54429</xdr:rowOff>
    </xdr:to>
    <xdr:cxnSp macro="">
      <xdr:nvCxnSpPr>
        <xdr:cNvPr id="25" name="Straight Arrow Connector 24">
          <a:extLst>
            <a:ext uri="{FF2B5EF4-FFF2-40B4-BE49-F238E27FC236}">
              <a16:creationId xmlns:a16="http://schemas.microsoft.com/office/drawing/2014/main" id="{00000000-0008-0000-0600-000019000000}"/>
            </a:ext>
          </a:extLst>
        </xdr:cNvPr>
        <xdr:cNvCxnSpPr/>
      </xdr:nvCxnSpPr>
      <xdr:spPr>
        <a:xfrm flipH="1">
          <a:off x="10406741" y="5464628"/>
          <a:ext cx="1" cy="7511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130629</xdr:colOff>
      <xdr:row>26</xdr:row>
      <xdr:rowOff>10884</xdr:rowOff>
    </xdr:from>
    <xdr:to>
      <xdr:col>18</xdr:col>
      <xdr:colOff>130630</xdr:colOff>
      <xdr:row>35</xdr:row>
      <xdr:rowOff>130628</xdr:rowOff>
    </xdr:to>
    <xdr:cxnSp macro="">
      <xdr:nvCxnSpPr>
        <xdr:cNvPr id="26" name="Straight Arrow Connector 25">
          <a:extLst>
            <a:ext uri="{FF2B5EF4-FFF2-40B4-BE49-F238E27FC236}">
              <a16:creationId xmlns:a16="http://schemas.microsoft.com/office/drawing/2014/main" id="{00000000-0008-0000-0600-00001A000000}"/>
            </a:ext>
          </a:extLst>
        </xdr:cNvPr>
        <xdr:cNvCxnSpPr/>
      </xdr:nvCxnSpPr>
      <xdr:spPr>
        <a:xfrm flipH="1">
          <a:off x="10678886" y="5475513"/>
          <a:ext cx="1" cy="170905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119743</xdr:colOff>
      <xdr:row>29</xdr:row>
      <xdr:rowOff>163286</xdr:rowOff>
    </xdr:from>
    <xdr:to>
      <xdr:col>14</xdr:col>
      <xdr:colOff>468086</xdr:colOff>
      <xdr:row>31</xdr:row>
      <xdr:rowOff>76200</xdr:rowOff>
    </xdr:to>
    <xdr:sp macro="" textlink="">
      <xdr:nvSpPr>
        <xdr:cNvPr id="27" name="TextBox 26">
          <a:extLst>
            <a:ext uri="{FF2B5EF4-FFF2-40B4-BE49-F238E27FC236}">
              <a16:creationId xmlns:a16="http://schemas.microsoft.com/office/drawing/2014/main" id="{00000000-0008-0000-0600-00001B000000}"/>
            </a:ext>
          </a:extLst>
        </xdr:cNvPr>
        <xdr:cNvSpPr txBox="1"/>
      </xdr:nvSpPr>
      <xdr:spPr>
        <a:xfrm>
          <a:off x="839506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chemeClr val="dk1"/>
              </a:solidFill>
              <a:latin typeface="+mn-lt"/>
              <a:ea typeface="+mn-ea"/>
              <a:cs typeface="+mn-cs"/>
            </a:rPr>
            <a:t>L</a:t>
          </a:r>
        </a:p>
      </xdr:txBody>
    </xdr:sp>
    <xdr:clientData/>
  </xdr:twoCellAnchor>
  <xdr:twoCellAnchor>
    <xdr:from>
      <xdr:col>15</xdr:col>
      <xdr:colOff>152400</xdr:colOff>
      <xdr:row>36</xdr:row>
      <xdr:rowOff>250372</xdr:rowOff>
    </xdr:from>
    <xdr:to>
      <xdr:col>15</xdr:col>
      <xdr:colOff>500743</xdr:colOff>
      <xdr:row>38</xdr:row>
      <xdr:rowOff>43542</xdr:rowOff>
    </xdr:to>
    <xdr:sp macro="" textlink="">
      <xdr:nvSpPr>
        <xdr:cNvPr id="28" name="TextBox 27">
          <a:extLst>
            <a:ext uri="{FF2B5EF4-FFF2-40B4-BE49-F238E27FC236}">
              <a16:creationId xmlns:a16="http://schemas.microsoft.com/office/drawing/2014/main" id="{00000000-0008-0000-0600-00001C000000}"/>
            </a:ext>
          </a:extLst>
        </xdr:cNvPr>
        <xdr:cNvSpPr txBox="1"/>
      </xdr:nvSpPr>
      <xdr:spPr>
        <a:xfrm>
          <a:off x="899160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chemeClr val="dk1"/>
              </a:solidFill>
              <a:latin typeface="+mn-lt"/>
              <a:ea typeface="+mn-ea"/>
              <a:cs typeface="+mn-cs"/>
            </a:rPr>
            <a:t>R</a:t>
          </a:r>
        </a:p>
      </xdr:txBody>
    </xdr:sp>
    <xdr:clientData/>
  </xdr:twoCellAnchor>
  <xdr:twoCellAnchor>
    <xdr:from>
      <xdr:col>16</xdr:col>
      <xdr:colOff>141515</xdr:colOff>
      <xdr:row>28</xdr:row>
      <xdr:rowOff>43544</xdr:rowOff>
    </xdr:from>
    <xdr:to>
      <xdr:col>16</xdr:col>
      <xdr:colOff>489858</xdr:colOff>
      <xdr:row>29</xdr:row>
      <xdr:rowOff>152401</xdr:rowOff>
    </xdr:to>
    <xdr:sp macro="" textlink="">
      <xdr:nvSpPr>
        <xdr:cNvPr id="29" name="TextBox 28">
          <a:extLst>
            <a:ext uri="{FF2B5EF4-FFF2-40B4-BE49-F238E27FC236}">
              <a16:creationId xmlns:a16="http://schemas.microsoft.com/office/drawing/2014/main" id="{00000000-0008-0000-0600-00001D000000}"/>
            </a:ext>
          </a:extLst>
        </xdr:cNvPr>
        <xdr:cNvSpPr txBox="1"/>
      </xdr:nvSpPr>
      <xdr:spPr>
        <a:xfrm>
          <a:off x="959031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T</a:t>
          </a:r>
          <a:endParaRPr lang="en-US" sz="1100" b="1"/>
        </a:p>
      </xdr:txBody>
    </xdr:sp>
    <xdr:clientData/>
  </xdr:twoCellAnchor>
  <xdr:twoCellAnchor>
    <xdr:from>
      <xdr:col>16</xdr:col>
      <xdr:colOff>478972</xdr:colOff>
      <xdr:row>32</xdr:row>
      <xdr:rowOff>87085</xdr:rowOff>
    </xdr:from>
    <xdr:to>
      <xdr:col>18</xdr:col>
      <xdr:colOff>32658</xdr:colOff>
      <xdr:row>34</xdr:row>
      <xdr:rowOff>21770</xdr:rowOff>
    </xdr:to>
    <xdr:sp macro="" textlink="">
      <xdr:nvSpPr>
        <xdr:cNvPr id="30" name="TextBox 29">
          <a:extLst>
            <a:ext uri="{FF2B5EF4-FFF2-40B4-BE49-F238E27FC236}">
              <a16:creationId xmlns:a16="http://schemas.microsoft.com/office/drawing/2014/main" id="{00000000-0008-0000-0600-00001E000000}"/>
            </a:ext>
          </a:extLst>
        </xdr:cNvPr>
        <xdr:cNvSpPr txBox="1"/>
      </xdr:nvSpPr>
      <xdr:spPr>
        <a:xfrm>
          <a:off x="9927772" y="6663145"/>
          <a:ext cx="346166"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B</a:t>
          </a:r>
          <a:endParaRPr lang="en-US" sz="1100" b="1"/>
        </a:p>
      </xdr:txBody>
    </xdr:sp>
    <xdr:clientData/>
  </xdr:twoCellAnchor>
  <xdr:twoCellAnchor>
    <xdr:from>
      <xdr:col>9</xdr:col>
      <xdr:colOff>594361</xdr:colOff>
      <xdr:row>49</xdr:row>
      <xdr:rowOff>53340</xdr:rowOff>
    </xdr:from>
    <xdr:to>
      <xdr:col>11</xdr:col>
      <xdr:colOff>119742</xdr:colOff>
      <xdr:row>54</xdr:row>
      <xdr:rowOff>76200</xdr:rowOff>
    </xdr:to>
    <xdr:sp macro="" textlink="">
      <xdr:nvSpPr>
        <xdr:cNvPr id="31" name="Rectangle 30">
          <a:extLst>
            <a:ext uri="{FF2B5EF4-FFF2-40B4-BE49-F238E27FC236}">
              <a16:creationId xmlns:a16="http://schemas.microsoft.com/office/drawing/2014/main" id="{00000000-0008-0000-0600-00001F000000}"/>
            </a:ext>
          </a:extLst>
        </xdr:cNvPr>
        <xdr:cNvSpPr/>
      </xdr:nvSpPr>
      <xdr:spPr>
        <a:xfrm>
          <a:off x="5852161" y="10220597"/>
          <a:ext cx="962295" cy="893717"/>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19049</xdr:colOff>
      <xdr:row>44</xdr:row>
      <xdr:rowOff>152400</xdr:rowOff>
    </xdr:from>
    <xdr:to>
      <xdr:col>12</xdr:col>
      <xdr:colOff>522514</xdr:colOff>
      <xdr:row>61</xdr:row>
      <xdr:rowOff>76200</xdr:rowOff>
    </xdr:to>
    <xdr:sp macro="" textlink="">
      <xdr:nvSpPr>
        <xdr:cNvPr id="32" name="Rectangle 31">
          <a:extLst>
            <a:ext uri="{FF2B5EF4-FFF2-40B4-BE49-F238E27FC236}">
              <a16:creationId xmlns:a16="http://schemas.microsoft.com/office/drawing/2014/main" id="{00000000-0008-0000-0600-000020000000}"/>
            </a:ext>
          </a:extLst>
        </xdr:cNvPr>
        <xdr:cNvSpPr/>
      </xdr:nvSpPr>
      <xdr:spPr>
        <a:xfrm>
          <a:off x="5276849" y="9220200"/>
          <a:ext cx="2626179" cy="3135086"/>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48</xdr:row>
      <xdr:rowOff>130629</xdr:rowOff>
    </xdr:from>
    <xdr:to>
      <xdr:col>9</xdr:col>
      <xdr:colOff>563336</xdr:colOff>
      <xdr:row>48</xdr:row>
      <xdr:rowOff>130629</xdr:rowOff>
    </xdr:to>
    <xdr:cxnSp macro="">
      <xdr:nvCxnSpPr>
        <xdr:cNvPr id="33" name="Straight Arrow Connector 32">
          <a:extLst>
            <a:ext uri="{FF2B5EF4-FFF2-40B4-BE49-F238E27FC236}">
              <a16:creationId xmlns:a16="http://schemas.microsoft.com/office/drawing/2014/main" id="{00000000-0008-0000-0600-000021000000}"/>
            </a:ext>
          </a:extLst>
        </xdr:cNvPr>
        <xdr:cNvCxnSpPr/>
      </xdr:nvCxnSpPr>
      <xdr:spPr>
        <a:xfrm>
          <a:off x="5268686" y="1002900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43543</xdr:colOff>
      <xdr:row>57</xdr:row>
      <xdr:rowOff>22862</xdr:rowOff>
    </xdr:from>
    <xdr:to>
      <xdr:col>11</xdr:col>
      <xdr:colOff>97972</xdr:colOff>
      <xdr:row>57</xdr:row>
      <xdr:rowOff>22862</xdr:rowOff>
    </xdr:to>
    <xdr:cxnSp macro="">
      <xdr:nvCxnSpPr>
        <xdr:cNvPr id="34" name="Straight Arrow Connector 33">
          <a:extLst>
            <a:ext uri="{FF2B5EF4-FFF2-40B4-BE49-F238E27FC236}">
              <a16:creationId xmlns:a16="http://schemas.microsoft.com/office/drawing/2014/main" id="{00000000-0008-0000-0600-000022000000}"/>
            </a:ext>
          </a:extLst>
        </xdr:cNvPr>
        <xdr:cNvCxnSpPr/>
      </xdr:nvCxnSpPr>
      <xdr:spPr>
        <a:xfrm>
          <a:off x="5301343" y="11583491"/>
          <a:ext cx="1491343"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674912</xdr:colOff>
      <xdr:row>44</xdr:row>
      <xdr:rowOff>163285</xdr:rowOff>
    </xdr:from>
    <xdr:to>
      <xdr:col>11</xdr:col>
      <xdr:colOff>674913</xdr:colOff>
      <xdr:row>49</xdr:row>
      <xdr:rowOff>43543</xdr:rowOff>
    </xdr:to>
    <xdr:cxnSp macro="">
      <xdr:nvCxnSpPr>
        <xdr:cNvPr id="35" name="Straight Arrow Connector 34">
          <a:extLst>
            <a:ext uri="{FF2B5EF4-FFF2-40B4-BE49-F238E27FC236}">
              <a16:creationId xmlns:a16="http://schemas.microsoft.com/office/drawing/2014/main" id="{00000000-0008-0000-0600-000023000000}"/>
            </a:ext>
          </a:extLst>
        </xdr:cNvPr>
        <xdr:cNvCxnSpPr/>
      </xdr:nvCxnSpPr>
      <xdr:spPr>
        <a:xfrm flipH="1">
          <a:off x="7369626" y="9231085"/>
          <a:ext cx="1" cy="9797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370115</xdr:colOff>
      <xdr:row>44</xdr:row>
      <xdr:rowOff>174170</xdr:rowOff>
    </xdr:from>
    <xdr:to>
      <xdr:col>12</xdr:col>
      <xdr:colOff>370116</xdr:colOff>
      <xdr:row>54</xdr:row>
      <xdr:rowOff>119743</xdr:rowOff>
    </xdr:to>
    <xdr:cxnSp macro="">
      <xdr:nvCxnSpPr>
        <xdr:cNvPr id="36" name="Straight Arrow Connector 35">
          <a:extLst>
            <a:ext uri="{FF2B5EF4-FFF2-40B4-BE49-F238E27FC236}">
              <a16:creationId xmlns:a16="http://schemas.microsoft.com/office/drawing/2014/main" id="{00000000-0008-0000-0600-000024000000}"/>
            </a:ext>
          </a:extLst>
        </xdr:cNvPr>
        <xdr:cNvCxnSpPr/>
      </xdr:nvCxnSpPr>
      <xdr:spPr>
        <a:xfrm flipH="1">
          <a:off x="7750629" y="9241970"/>
          <a:ext cx="1" cy="1915887"/>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48</xdr:row>
      <xdr:rowOff>163286</xdr:rowOff>
    </xdr:from>
    <xdr:to>
      <xdr:col>9</xdr:col>
      <xdr:colOff>468086</xdr:colOff>
      <xdr:row>50</xdr:row>
      <xdr:rowOff>76200</xdr:rowOff>
    </xdr:to>
    <xdr:sp macro="" textlink="">
      <xdr:nvSpPr>
        <xdr:cNvPr id="37" name="TextBox 36">
          <a:extLst>
            <a:ext uri="{FF2B5EF4-FFF2-40B4-BE49-F238E27FC236}">
              <a16:creationId xmlns:a16="http://schemas.microsoft.com/office/drawing/2014/main" id="{00000000-0008-0000-0600-000025000000}"/>
            </a:ext>
          </a:extLst>
        </xdr:cNvPr>
        <xdr:cNvSpPr txBox="1"/>
      </xdr:nvSpPr>
      <xdr:spPr>
        <a:xfrm>
          <a:off x="5377543" y="1006166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chemeClr val="dk1"/>
              </a:solidFill>
              <a:latin typeface="+mn-lt"/>
              <a:ea typeface="+mn-ea"/>
              <a:cs typeface="+mn-cs"/>
            </a:rPr>
            <a:t>L</a:t>
          </a:r>
        </a:p>
      </xdr:txBody>
    </xdr:sp>
    <xdr:clientData/>
  </xdr:twoCellAnchor>
  <xdr:twoCellAnchor>
    <xdr:from>
      <xdr:col>10</xdr:col>
      <xdr:colOff>141514</xdr:colOff>
      <xdr:row>57</xdr:row>
      <xdr:rowOff>21772</xdr:rowOff>
    </xdr:from>
    <xdr:to>
      <xdr:col>10</xdr:col>
      <xdr:colOff>489857</xdr:colOff>
      <xdr:row>58</xdr:row>
      <xdr:rowOff>65314</xdr:rowOff>
    </xdr:to>
    <xdr:sp macro="" textlink="">
      <xdr:nvSpPr>
        <xdr:cNvPr id="38" name="TextBox 37">
          <a:extLst>
            <a:ext uri="{FF2B5EF4-FFF2-40B4-BE49-F238E27FC236}">
              <a16:creationId xmlns:a16="http://schemas.microsoft.com/office/drawing/2014/main" id="{00000000-0008-0000-0600-000026000000}"/>
            </a:ext>
          </a:extLst>
        </xdr:cNvPr>
        <xdr:cNvSpPr txBox="1"/>
      </xdr:nvSpPr>
      <xdr:spPr>
        <a:xfrm>
          <a:off x="6150428" y="11582401"/>
          <a:ext cx="348343" cy="217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chemeClr val="dk1"/>
              </a:solidFill>
              <a:latin typeface="+mn-lt"/>
              <a:ea typeface="+mn-ea"/>
              <a:cs typeface="+mn-cs"/>
            </a:rPr>
            <a:t>R</a:t>
          </a:r>
        </a:p>
      </xdr:txBody>
    </xdr:sp>
    <xdr:clientData/>
  </xdr:twoCellAnchor>
  <xdr:twoCellAnchor>
    <xdr:from>
      <xdr:col>11</xdr:col>
      <xdr:colOff>141515</xdr:colOff>
      <xdr:row>47</xdr:row>
      <xdr:rowOff>43544</xdr:rowOff>
    </xdr:from>
    <xdr:to>
      <xdr:col>11</xdr:col>
      <xdr:colOff>489858</xdr:colOff>
      <xdr:row>48</xdr:row>
      <xdr:rowOff>152401</xdr:rowOff>
    </xdr:to>
    <xdr:sp macro="" textlink="">
      <xdr:nvSpPr>
        <xdr:cNvPr id="39" name="TextBox 38">
          <a:extLst>
            <a:ext uri="{FF2B5EF4-FFF2-40B4-BE49-F238E27FC236}">
              <a16:creationId xmlns:a16="http://schemas.microsoft.com/office/drawing/2014/main" id="{00000000-0008-0000-0600-000027000000}"/>
            </a:ext>
          </a:extLst>
        </xdr:cNvPr>
        <xdr:cNvSpPr txBox="1"/>
      </xdr:nvSpPr>
      <xdr:spPr>
        <a:xfrm>
          <a:off x="6763295" y="976666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T</a:t>
          </a:r>
          <a:endParaRPr lang="en-US" sz="1100" b="1"/>
        </a:p>
      </xdr:txBody>
    </xdr:sp>
    <xdr:clientData/>
  </xdr:twoCellAnchor>
  <xdr:twoCellAnchor>
    <xdr:from>
      <xdr:col>11</xdr:col>
      <xdr:colOff>413656</xdr:colOff>
      <xdr:row>51</xdr:row>
      <xdr:rowOff>87085</xdr:rowOff>
    </xdr:from>
    <xdr:to>
      <xdr:col>12</xdr:col>
      <xdr:colOff>152399</xdr:colOff>
      <xdr:row>53</xdr:row>
      <xdr:rowOff>21770</xdr:rowOff>
    </xdr:to>
    <xdr:sp macro="" textlink="">
      <xdr:nvSpPr>
        <xdr:cNvPr id="40" name="TextBox 39">
          <a:extLst>
            <a:ext uri="{FF2B5EF4-FFF2-40B4-BE49-F238E27FC236}">
              <a16:creationId xmlns:a16="http://schemas.microsoft.com/office/drawing/2014/main" id="{00000000-0008-0000-0600-000028000000}"/>
            </a:ext>
          </a:extLst>
        </xdr:cNvPr>
        <xdr:cNvSpPr txBox="1"/>
      </xdr:nvSpPr>
      <xdr:spPr>
        <a:xfrm>
          <a:off x="7035436" y="10526485"/>
          <a:ext cx="348343"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B</a:t>
          </a:r>
          <a:endParaRPr lang="en-US" sz="1100" b="1"/>
        </a:p>
      </xdr:txBody>
    </xdr:sp>
    <xdr:clientData/>
  </xdr:twoCellAnchor>
  <xdr:twoCellAnchor>
    <xdr:from>
      <xdr:col>8</xdr:col>
      <xdr:colOff>272143</xdr:colOff>
      <xdr:row>21</xdr:row>
      <xdr:rowOff>114300</xdr:rowOff>
    </xdr:from>
    <xdr:to>
      <xdr:col>8</xdr:col>
      <xdr:colOff>272143</xdr:colOff>
      <xdr:row>61</xdr:row>
      <xdr:rowOff>163285</xdr:rowOff>
    </xdr:to>
    <xdr:cxnSp macro="">
      <xdr:nvCxnSpPr>
        <xdr:cNvPr id="51" name="Straight Connector 50">
          <a:extLst>
            <a:ext uri="{FF2B5EF4-FFF2-40B4-BE49-F238E27FC236}">
              <a16:creationId xmlns:a16="http://schemas.microsoft.com/office/drawing/2014/main" id="{00000000-0008-0000-0600-000033000000}"/>
            </a:ext>
          </a:extLst>
        </xdr:cNvPr>
        <xdr:cNvCxnSpPr/>
      </xdr:nvCxnSpPr>
      <xdr:spPr>
        <a:xfrm>
          <a:off x="4737463" y="4472940"/>
          <a:ext cx="0" cy="78975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xdr:colOff>
      <xdr:row>64</xdr:row>
      <xdr:rowOff>68580</xdr:rowOff>
    </xdr:from>
    <xdr:to>
      <xdr:col>4</xdr:col>
      <xdr:colOff>598714</xdr:colOff>
      <xdr:row>71</xdr:row>
      <xdr:rowOff>159669</xdr:rowOff>
    </xdr:to>
    <xdr:pic>
      <xdr:nvPicPr>
        <xdr:cNvPr id="2" name="Picture 8">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12885420"/>
          <a:ext cx="3062151" cy="1264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xdr:colOff>
      <xdr:row>1</xdr:row>
      <xdr:rowOff>0</xdr:rowOff>
    </xdr:from>
    <xdr:to>
      <xdr:col>13</xdr:col>
      <xdr:colOff>274320</xdr:colOff>
      <xdr:row>4</xdr:row>
      <xdr:rowOff>15240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220980" y="106680"/>
          <a:ext cx="782574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Times New Roman" panose="02020603050405020304" pitchFamily="18" charset="0"/>
              <a:cs typeface="Times New Roman" panose="02020603050405020304" pitchFamily="18" charset="0"/>
            </a:rPr>
            <a:t>FELLFAB</a:t>
          </a:r>
          <a:r>
            <a:rPr lang="en-US" sz="2400" b="1" baseline="30000">
              <a:solidFill>
                <a:schemeClr val="bg1"/>
              </a:solidFill>
              <a:latin typeface="Times New Roman" panose="02020603050405020304" pitchFamily="18" charset="0"/>
              <a:cs typeface="Times New Roman" panose="02020603050405020304" pitchFamily="18" charset="0"/>
            </a:rPr>
            <a:t>®</a:t>
          </a:r>
          <a:r>
            <a:rPr lang="en-US" sz="2400" b="1">
              <a:solidFill>
                <a:schemeClr val="bg1"/>
              </a:solidFill>
            </a:rPr>
            <a:t> </a:t>
          </a:r>
          <a:r>
            <a:rPr lang="en-US" sz="2400" b="0">
              <a:solidFill>
                <a:schemeClr val="bg1"/>
              </a:solidFill>
            </a:rPr>
            <a:t>ELEVATOR</a:t>
          </a:r>
          <a:r>
            <a:rPr lang="en-US" sz="2400" b="0" baseline="0">
              <a:solidFill>
                <a:schemeClr val="bg1"/>
              </a:solidFill>
            </a:rPr>
            <a:t> PAD | </a:t>
          </a:r>
          <a:r>
            <a:rPr lang="en-US" sz="2000" b="0" baseline="0">
              <a:solidFill>
                <a:schemeClr val="bg1"/>
              </a:solidFill>
            </a:rPr>
            <a:t>ORDER/QUOTE FORM</a:t>
          </a:r>
          <a:endParaRPr lang="en-US" sz="2000" b="0">
            <a:solidFill>
              <a:schemeClr val="bg1"/>
            </a:solidFill>
          </a:endParaRPr>
        </a:p>
      </xdr:txBody>
    </xdr:sp>
    <xdr:clientData/>
  </xdr:twoCellAnchor>
  <xdr:twoCellAnchor>
    <xdr:from>
      <xdr:col>8</xdr:col>
      <xdr:colOff>388620</xdr:colOff>
      <xdr:row>1</xdr:row>
      <xdr:rowOff>0</xdr:rowOff>
    </xdr:from>
    <xdr:to>
      <xdr:col>17</xdr:col>
      <xdr:colOff>0</xdr:colOff>
      <xdr:row>4</xdr:row>
      <xdr:rowOff>106680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4853940" y="106680"/>
          <a:ext cx="520446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1">
              <a:solidFill>
                <a:schemeClr val="bg1"/>
              </a:solidFill>
            </a:rPr>
            <a:t>FELCO® Elevator Pads</a:t>
          </a:r>
        </a:p>
        <a:p>
          <a:pPr algn="r"/>
          <a:r>
            <a:rPr lang="en-US" sz="1400" b="1">
              <a:solidFill>
                <a:schemeClr val="bg1"/>
              </a:solidFill>
            </a:rPr>
            <a:t> &amp; Accessories</a:t>
          </a:r>
        </a:p>
      </xdr:txBody>
    </xdr:sp>
    <xdr:clientData/>
  </xdr:twoCellAnchor>
  <xdr:twoCellAnchor>
    <xdr:from>
      <xdr:col>6</xdr:col>
      <xdr:colOff>272142</xdr:colOff>
      <xdr:row>11</xdr:row>
      <xdr:rowOff>43543</xdr:rowOff>
    </xdr:from>
    <xdr:to>
      <xdr:col>6</xdr:col>
      <xdr:colOff>291552</xdr:colOff>
      <xdr:row>19</xdr:row>
      <xdr:rowOff>206829</xdr:rowOff>
    </xdr:to>
    <xdr:cxnSp macro="">
      <xdr:nvCxnSpPr>
        <xdr:cNvPr id="5" name="Straight Connector 4">
          <a:extLst>
            <a:ext uri="{FF2B5EF4-FFF2-40B4-BE49-F238E27FC236}">
              <a16:creationId xmlns:a16="http://schemas.microsoft.com/office/drawing/2014/main" id="{00000000-0008-0000-0700-000005000000}"/>
            </a:ext>
          </a:extLst>
        </xdr:cNvPr>
        <xdr:cNvCxnSpPr/>
      </xdr:nvCxnSpPr>
      <xdr:spPr>
        <a:xfrm>
          <a:off x="3518262" y="2245723"/>
          <a:ext cx="19410" cy="1923506"/>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413904</xdr:colOff>
      <xdr:row>29</xdr:row>
      <xdr:rowOff>0</xdr:rowOff>
    </xdr:from>
    <xdr:to>
      <xdr:col>8</xdr:col>
      <xdr:colOff>38099</xdr:colOff>
      <xdr:row>61</xdr:row>
      <xdr:rowOff>76200</xdr:rowOff>
    </xdr:to>
    <xdr:sp macro="" textlink="">
      <xdr:nvSpPr>
        <xdr:cNvPr id="6" name="Rectangle 5">
          <a:extLst>
            <a:ext uri="{FF2B5EF4-FFF2-40B4-BE49-F238E27FC236}">
              <a16:creationId xmlns:a16="http://schemas.microsoft.com/office/drawing/2014/main" id="{00000000-0008-0000-0700-000006000000}"/>
            </a:ext>
          </a:extLst>
        </xdr:cNvPr>
        <xdr:cNvSpPr/>
      </xdr:nvSpPr>
      <xdr:spPr>
        <a:xfrm>
          <a:off x="1221624" y="6035040"/>
          <a:ext cx="3281795" cy="62484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283028</xdr:colOff>
      <xdr:row>29</xdr:row>
      <xdr:rowOff>0</xdr:rowOff>
    </xdr:from>
    <xdr:to>
      <xdr:col>1</xdr:col>
      <xdr:colOff>293914</xdr:colOff>
      <xdr:row>39</xdr:row>
      <xdr:rowOff>76200</xdr:rowOff>
    </xdr:to>
    <xdr:cxnSp macro="">
      <xdr:nvCxnSpPr>
        <xdr:cNvPr id="7" name="Straight Arrow Connector 6">
          <a:extLst>
            <a:ext uri="{FF2B5EF4-FFF2-40B4-BE49-F238E27FC236}">
              <a16:creationId xmlns:a16="http://schemas.microsoft.com/office/drawing/2014/main" id="{00000000-0008-0000-0700-000007000000}"/>
            </a:ext>
          </a:extLst>
        </xdr:cNvPr>
        <xdr:cNvCxnSpPr/>
      </xdr:nvCxnSpPr>
      <xdr:spPr>
        <a:xfrm flipH="1" flipV="1">
          <a:off x="481148" y="6035040"/>
          <a:ext cx="10886" cy="198120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283028</xdr:colOff>
      <xdr:row>42</xdr:row>
      <xdr:rowOff>206828</xdr:rowOff>
    </xdr:from>
    <xdr:to>
      <xdr:col>1</xdr:col>
      <xdr:colOff>283028</xdr:colOff>
      <xdr:row>61</xdr:row>
      <xdr:rowOff>21771</xdr:rowOff>
    </xdr:to>
    <xdr:cxnSp macro="">
      <xdr:nvCxnSpPr>
        <xdr:cNvPr id="8" name="Straight Arrow Connector 7">
          <a:extLst>
            <a:ext uri="{FF2B5EF4-FFF2-40B4-BE49-F238E27FC236}">
              <a16:creationId xmlns:a16="http://schemas.microsoft.com/office/drawing/2014/main" id="{00000000-0008-0000-0700-000008000000}"/>
            </a:ext>
          </a:extLst>
        </xdr:cNvPr>
        <xdr:cNvCxnSpPr/>
      </xdr:nvCxnSpPr>
      <xdr:spPr>
        <a:xfrm>
          <a:off x="481148" y="8687888"/>
          <a:ext cx="0" cy="354112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206829</xdr:colOff>
      <xdr:row>26</xdr:row>
      <xdr:rowOff>21849</xdr:rowOff>
    </xdr:from>
    <xdr:to>
      <xdr:col>8</xdr:col>
      <xdr:colOff>119743</xdr:colOff>
      <xdr:row>26</xdr:row>
      <xdr:rowOff>29935</xdr:rowOff>
    </xdr:to>
    <xdr:cxnSp macro="">
      <xdr:nvCxnSpPr>
        <xdr:cNvPr id="9" name="Straight Arrow Connector 8">
          <a:extLst>
            <a:ext uri="{FF2B5EF4-FFF2-40B4-BE49-F238E27FC236}">
              <a16:creationId xmlns:a16="http://schemas.microsoft.com/office/drawing/2014/main" id="{00000000-0008-0000-0700-000009000000}"/>
            </a:ext>
          </a:extLst>
        </xdr:cNvPr>
        <xdr:cNvCxnSpPr/>
      </xdr:nvCxnSpPr>
      <xdr:spPr>
        <a:xfrm flipV="1">
          <a:off x="3973286" y="5486478"/>
          <a:ext cx="1132114" cy="8086"/>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381003</xdr:colOff>
      <xdr:row>26</xdr:row>
      <xdr:rowOff>54429</xdr:rowOff>
    </xdr:from>
    <xdr:to>
      <xdr:col>3</xdr:col>
      <xdr:colOff>598714</xdr:colOff>
      <xdr:row>26</xdr:row>
      <xdr:rowOff>54429</xdr:rowOff>
    </xdr:to>
    <xdr:cxnSp macro="">
      <xdr:nvCxnSpPr>
        <xdr:cNvPr id="10" name="Straight Arrow Connector 9">
          <a:extLst>
            <a:ext uri="{FF2B5EF4-FFF2-40B4-BE49-F238E27FC236}">
              <a16:creationId xmlns:a16="http://schemas.microsoft.com/office/drawing/2014/main" id="{00000000-0008-0000-0700-00000A000000}"/>
            </a:ext>
          </a:extLst>
        </xdr:cNvPr>
        <xdr:cNvCxnSpPr/>
      </xdr:nvCxnSpPr>
      <xdr:spPr>
        <a:xfrm flipH="1">
          <a:off x="1709060" y="5519058"/>
          <a:ext cx="827311"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594362</xdr:colOff>
      <xdr:row>30</xdr:row>
      <xdr:rowOff>53340</xdr:rowOff>
    </xdr:from>
    <xdr:to>
      <xdr:col>11</xdr:col>
      <xdr:colOff>54428</xdr:colOff>
      <xdr:row>35</xdr:row>
      <xdr:rowOff>76200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6374676" y="6214654"/>
          <a:ext cx="820781"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25</xdr:row>
      <xdr:rowOff>152400</xdr:rowOff>
    </xdr:from>
    <xdr:to>
      <xdr:col>13</xdr:col>
      <xdr:colOff>119743</xdr:colOff>
      <xdr:row>42</xdr:row>
      <xdr:rowOff>76200</xdr:rowOff>
    </xdr:to>
    <xdr:sp macro="" textlink="">
      <xdr:nvSpPr>
        <xdr:cNvPr id="12" name="Rectangle 11">
          <a:extLst>
            <a:ext uri="{FF2B5EF4-FFF2-40B4-BE49-F238E27FC236}">
              <a16:creationId xmlns:a16="http://schemas.microsoft.com/office/drawing/2014/main" id="{00000000-0008-0000-0700-00000C000000}"/>
            </a:ext>
          </a:extLst>
        </xdr:cNvPr>
        <xdr:cNvSpPr/>
      </xdr:nvSpPr>
      <xdr:spPr>
        <a:xfrm>
          <a:off x="5799364" y="5442857"/>
          <a:ext cx="2615293"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29</xdr:row>
      <xdr:rowOff>130629</xdr:rowOff>
    </xdr:from>
    <xdr:to>
      <xdr:col>9</xdr:col>
      <xdr:colOff>563336</xdr:colOff>
      <xdr:row>29</xdr:row>
      <xdr:rowOff>130629</xdr:rowOff>
    </xdr:to>
    <xdr:cxnSp macro="">
      <xdr:nvCxnSpPr>
        <xdr:cNvPr id="13" name="Straight Arrow Connector 12">
          <a:extLst>
            <a:ext uri="{FF2B5EF4-FFF2-40B4-BE49-F238E27FC236}">
              <a16:creationId xmlns:a16="http://schemas.microsoft.com/office/drawing/2014/main" id="{00000000-0008-0000-0700-00000D000000}"/>
            </a:ext>
          </a:extLst>
        </xdr:cNvPr>
        <xdr:cNvCxnSpPr/>
      </xdr:nvCxnSpPr>
      <xdr:spPr>
        <a:xfrm>
          <a:off x="5268686" y="616566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43543</xdr:colOff>
      <xdr:row>36</xdr:row>
      <xdr:rowOff>228601</xdr:rowOff>
    </xdr:from>
    <xdr:to>
      <xdr:col>11</xdr:col>
      <xdr:colOff>76200</xdr:colOff>
      <xdr:row>36</xdr:row>
      <xdr:rowOff>228601</xdr:rowOff>
    </xdr:to>
    <xdr:cxnSp macro="">
      <xdr:nvCxnSpPr>
        <xdr:cNvPr id="14" name="Straight Arrow Connector 13">
          <a:extLst>
            <a:ext uri="{FF2B5EF4-FFF2-40B4-BE49-F238E27FC236}">
              <a16:creationId xmlns:a16="http://schemas.microsoft.com/office/drawing/2014/main" id="{00000000-0008-0000-0700-00000E000000}"/>
            </a:ext>
          </a:extLst>
        </xdr:cNvPr>
        <xdr:cNvCxnSpPr/>
      </xdr:nvCxnSpPr>
      <xdr:spPr>
        <a:xfrm>
          <a:off x="5823857" y="7456715"/>
          <a:ext cx="1469572"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87084</xdr:colOff>
      <xdr:row>25</xdr:row>
      <xdr:rowOff>163285</xdr:rowOff>
    </xdr:from>
    <xdr:to>
      <xdr:col>12</xdr:col>
      <xdr:colOff>87085</xdr:colOff>
      <xdr:row>30</xdr:row>
      <xdr:rowOff>43543</xdr:rowOff>
    </xdr:to>
    <xdr:cxnSp macro="">
      <xdr:nvCxnSpPr>
        <xdr:cNvPr id="15" name="Straight Arrow Connector 14">
          <a:extLst>
            <a:ext uri="{FF2B5EF4-FFF2-40B4-BE49-F238E27FC236}">
              <a16:creationId xmlns:a16="http://schemas.microsoft.com/office/drawing/2014/main" id="{00000000-0008-0000-0700-00000F000000}"/>
            </a:ext>
          </a:extLst>
        </xdr:cNvPr>
        <xdr:cNvCxnSpPr/>
      </xdr:nvCxnSpPr>
      <xdr:spPr>
        <a:xfrm flipH="1">
          <a:off x="7837713" y="5453742"/>
          <a:ext cx="1" cy="7511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424543</xdr:colOff>
      <xdr:row>25</xdr:row>
      <xdr:rowOff>163284</xdr:rowOff>
    </xdr:from>
    <xdr:to>
      <xdr:col>12</xdr:col>
      <xdr:colOff>424544</xdr:colOff>
      <xdr:row>35</xdr:row>
      <xdr:rowOff>108856</xdr:rowOff>
    </xdr:to>
    <xdr:cxnSp macro="">
      <xdr:nvCxnSpPr>
        <xdr:cNvPr id="16" name="Straight Arrow Connector 15">
          <a:extLst>
            <a:ext uri="{FF2B5EF4-FFF2-40B4-BE49-F238E27FC236}">
              <a16:creationId xmlns:a16="http://schemas.microsoft.com/office/drawing/2014/main" id="{00000000-0008-0000-0700-000010000000}"/>
            </a:ext>
          </a:extLst>
        </xdr:cNvPr>
        <xdr:cNvCxnSpPr/>
      </xdr:nvCxnSpPr>
      <xdr:spPr>
        <a:xfrm flipH="1">
          <a:off x="8175172" y="5453741"/>
          <a:ext cx="1" cy="170905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29</xdr:row>
      <xdr:rowOff>163286</xdr:rowOff>
    </xdr:from>
    <xdr:to>
      <xdr:col>9</xdr:col>
      <xdr:colOff>468086</xdr:colOff>
      <xdr:row>31</xdr:row>
      <xdr:rowOff>76200</xdr:rowOff>
    </xdr:to>
    <xdr:sp macro="" textlink="">
      <xdr:nvSpPr>
        <xdr:cNvPr id="17" name="TextBox 16">
          <a:extLst>
            <a:ext uri="{FF2B5EF4-FFF2-40B4-BE49-F238E27FC236}">
              <a16:creationId xmlns:a16="http://schemas.microsoft.com/office/drawing/2014/main" id="{00000000-0008-0000-0700-000011000000}"/>
            </a:ext>
          </a:extLst>
        </xdr:cNvPr>
        <xdr:cNvSpPr txBox="1"/>
      </xdr:nvSpPr>
      <xdr:spPr>
        <a:xfrm>
          <a:off x="537754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10</xdr:col>
      <xdr:colOff>152400</xdr:colOff>
      <xdr:row>36</xdr:row>
      <xdr:rowOff>250372</xdr:rowOff>
    </xdr:from>
    <xdr:to>
      <xdr:col>10</xdr:col>
      <xdr:colOff>500743</xdr:colOff>
      <xdr:row>38</xdr:row>
      <xdr:rowOff>43542</xdr:rowOff>
    </xdr:to>
    <xdr:sp macro="" textlink="">
      <xdr:nvSpPr>
        <xdr:cNvPr id="18" name="TextBox 17">
          <a:extLst>
            <a:ext uri="{FF2B5EF4-FFF2-40B4-BE49-F238E27FC236}">
              <a16:creationId xmlns:a16="http://schemas.microsoft.com/office/drawing/2014/main" id="{00000000-0008-0000-0700-000012000000}"/>
            </a:ext>
          </a:extLst>
        </xdr:cNvPr>
        <xdr:cNvSpPr txBox="1"/>
      </xdr:nvSpPr>
      <xdr:spPr>
        <a:xfrm>
          <a:off x="616458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11</xdr:col>
      <xdr:colOff>141515</xdr:colOff>
      <xdr:row>28</xdr:row>
      <xdr:rowOff>43544</xdr:rowOff>
    </xdr:from>
    <xdr:to>
      <xdr:col>11</xdr:col>
      <xdr:colOff>489858</xdr:colOff>
      <xdr:row>29</xdr:row>
      <xdr:rowOff>152401</xdr:rowOff>
    </xdr:to>
    <xdr:sp macro="" textlink="">
      <xdr:nvSpPr>
        <xdr:cNvPr id="19" name="TextBox 18">
          <a:extLst>
            <a:ext uri="{FF2B5EF4-FFF2-40B4-BE49-F238E27FC236}">
              <a16:creationId xmlns:a16="http://schemas.microsoft.com/office/drawing/2014/main" id="{00000000-0008-0000-0700-000013000000}"/>
            </a:ext>
          </a:extLst>
        </xdr:cNvPr>
        <xdr:cNvSpPr txBox="1"/>
      </xdr:nvSpPr>
      <xdr:spPr>
        <a:xfrm>
          <a:off x="676329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a:t>
          </a:r>
          <a:r>
            <a:rPr lang="en-US" sz="1600" b="1">
              <a:solidFill>
                <a:srgbClr val="0197C9"/>
              </a:solidFill>
            </a:rPr>
            <a:t>T</a:t>
          </a:r>
          <a:endParaRPr lang="en-US" sz="1100" b="1">
            <a:solidFill>
              <a:srgbClr val="0197C9"/>
            </a:solidFill>
          </a:endParaRPr>
        </a:p>
      </xdr:txBody>
    </xdr:sp>
    <xdr:clientData/>
  </xdr:twoCellAnchor>
  <xdr:twoCellAnchor>
    <xdr:from>
      <xdr:col>11</xdr:col>
      <xdr:colOff>435428</xdr:colOff>
      <xdr:row>32</xdr:row>
      <xdr:rowOff>87085</xdr:rowOff>
    </xdr:from>
    <xdr:to>
      <xdr:col>12</xdr:col>
      <xdr:colOff>174171</xdr:colOff>
      <xdr:row>34</xdr:row>
      <xdr:rowOff>21770</xdr:rowOff>
    </xdr:to>
    <xdr:sp macro="" textlink="">
      <xdr:nvSpPr>
        <xdr:cNvPr id="20" name="TextBox 19">
          <a:extLst>
            <a:ext uri="{FF2B5EF4-FFF2-40B4-BE49-F238E27FC236}">
              <a16:creationId xmlns:a16="http://schemas.microsoft.com/office/drawing/2014/main" id="{00000000-0008-0000-0700-000014000000}"/>
            </a:ext>
          </a:extLst>
        </xdr:cNvPr>
        <xdr:cNvSpPr txBox="1"/>
      </xdr:nvSpPr>
      <xdr:spPr>
        <a:xfrm>
          <a:off x="7057208" y="6663145"/>
          <a:ext cx="348343"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B</a:t>
          </a:r>
          <a:endParaRPr lang="en-US" sz="1100" b="1">
            <a:solidFill>
              <a:srgbClr val="0197C9"/>
            </a:solidFill>
          </a:endParaRPr>
        </a:p>
      </xdr:txBody>
    </xdr:sp>
    <xdr:clientData/>
  </xdr:twoCellAnchor>
  <xdr:twoCellAnchor>
    <xdr:from>
      <xdr:col>14</xdr:col>
      <xdr:colOff>563883</xdr:colOff>
      <xdr:row>30</xdr:row>
      <xdr:rowOff>53340</xdr:rowOff>
    </xdr:from>
    <xdr:to>
      <xdr:col>16</xdr:col>
      <xdr:colOff>141516</xdr:colOff>
      <xdr:row>35</xdr:row>
      <xdr:rowOff>76200</xdr:rowOff>
    </xdr:to>
    <xdr:sp macro="" textlink="">
      <xdr:nvSpPr>
        <xdr:cNvPr id="21" name="Rectangle 20">
          <a:extLst>
            <a:ext uri="{FF2B5EF4-FFF2-40B4-BE49-F238E27FC236}">
              <a16:creationId xmlns:a16="http://schemas.microsoft.com/office/drawing/2014/main" id="{00000000-0008-0000-0700-000015000000}"/>
            </a:ext>
          </a:extLst>
        </xdr:cNvPr>
        <xdr:cNvSpPr/>
      </xdr:nvSpPr>
      <xdr:spPr>
        <a:xfrm>
          <a:off x="9359540" y="6214654"/>
          <a:ext cx="753290"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468086</xdr:colOff>
      <xdr:row>25</xdr:row>
      <xdr:rowOff>152400</xdr:rowOff>
    </xdr:from>
    <xdr:to>
      <xdr:col>18</xdr:col>
      <xdr:colOff>359229</xdr:colOff>
      <xdr:row>42</xdr:row>
      <xdr:rowOff>76200</xdr:rowOff>
    </xdr:to>
    <xdr:sp macro="" textlink="">
      <xdr:nvSpPr>
        <xdr:cNvPr id="22" name="Rectangle 21">
          <a:extLst>
            <a:ext uri="{FF2B5EF4-FFF2-40B4-BE49-F238E27FC236}">
              <a16:creationId xmlns:a16="http://schemas.microsoft.com/office/drawing/2014/main" id="{00000000-0008-0000-0700-000016000000}"/>
            </a:ext>
          </a:extLst>
        </xdr:cNvPr>
        <xdr:cNvSpPr/>
      </xdr:nvSpPr>
      <xdr:spPr>
        <a:xfrm>
          <a:off x="8763000" y="5442857"/>
          <a:ext cx="2362200"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10886</xdr:colOff>
      <xdr:row>29</xdr:row>
      <xdr:rowOff>130629</xdr:rowOff>
    </xdr:from>
    <xdr:to>
      <xdr:col>14</xdr:col>
      <xdr:colOff>563336</xdr:colOff>
      <xdr:row>29</xdr:row>
      <xdr:rowOff>130629</xdr:rowOff>
    </xdr:to>
    <xdr:cxnSp macro="">
      <xdr:nvCxnSpPr>
        <xdr:cNvPr id="23" name="Straight Arrow Connector 22">
          <a:extLst>
            <a:ext uri="{FF2B5EF4-FFF2-40B4-BE49-F238E27FC236}">
              <a16:creationId xmlns:a16="http://schemas.microsoft.com/office/drawing/2014/main" id="{00000000-0008-0000-0700-000017000000}"/>
            </a:ext>
          </a:extLst>
        </xdr:cNvPr>
        <xdr:cNvCxnSpPr/>
      </xdr:nvCxnSpPr>
      <xdr:spPr>
        <a:xfrm>
          <a:off x="8286206" y="616566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43543</xdr:colOff>
      <xdr:row>36</xdr:row>
      <xdr:rowOff>228601</xdr:rowOff>
    </xdr:from>
    <xdr:to>
      <xdr:col>16</xdr:col>
      <xdr:colOff>163286</xdr:colOff>
      <xdr:row>36</xdr:row>
      <xdr:rowOff>228601</xdr:rowOff>
    </xdr:to>
    <xdr:cxnSp macro="">
      <xdr:nvCxnSpPr>
        <xdr:cNvPr id="24" name="Straight Arrow Connector 23">
          <a:extLst>
            <a:ext uri="{FF2B5EF4-FFF2-40B4-BE49-F238E27FC236}">
              <a16:creationId xmlns:a16="http://schemas.microsoft.com/office/drawing/2014/main" id="{00000000-0008-0000-0700-000018000000}"/>
            </a:ext>
          </a:extLst>
        </xdr:cNvPr>
        <xdr:cNvCxnSpPr/>
      </xdr:nvCxnSpPr>
      <xdr:spPr>
        <a:xfrm>
          <a:off x="8915400" y="7456715"/>
          <a:ext cx="137160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21770</xdr:colOff>
      <xdr:row>25</xdr:row>
      <xdr:rowOff>152399</xdr:rowOff>
    </xdr:from>
    <xdr:to>
      <xdr:col>17</xdr:col>
      <xdr:colOff>21771</xdr:colOff>
      <xdr:row>30</xdr:row>
      <xdr:rowOff>32657</xdr:rowOff>
    </xdr:to>
    <xdr:cxnSp macro="">
      <xdr:nvCxnSpPr>
        <xdr:cNvPr id="25" name="Straight Arrow Connector 24">
          <a:extLst>
            <a:ext uri="{FF2B5EF4-FFF2-40B4-BE49-F238E27FC236}">
              <a16:creationId xmlns:a16="http://schemas.microsoft.com/office/drawing/2014/main" id="{00000000-0008-0000-0700-000019000000}"/>
            </a:ext>
          </a:extLst>
        </xdr:cNvPr>
        <xdr:cNvCxnSpPr/>
      </xdr:nvCxnSpPr>
      <xdr:spPr>
        <a:xfrm flipH="1">
          <a:off x="10678884" y="5442856"/>
          <a:ext cx="1" cy="7511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152401</xdr:colOff>
      <xdr:row>25</xdr:row>
      <xdr:rowOff>152399</xdr:rowOff>
    </xdr:from>
    <xdr:to>
      <xdr:col>18</xdr:col>
      <xdr:colOff>152402</xdr:colOff>
      <xdr:row>35</xdr:row>
      <xdr:rowOff>97971</xdr:rowOff>
    </xdr:to>
    <xdr:cxnSp macro="">
      <xdr:nvCxnSpPr>
        <xdr:cNvPr id="26" name="Straight Arrow Connector 25">
          <a:extLst>
            <a:ext uri="{FF2B5EF4-FFF2-40B4-BE49-F238E27FC236}">
              <a16:creationId xmlns:a16="http://schemas.microsoft.com/office/drawing/2014/main" id="{00000000-0008-0000-0700-00001A000000}"/>
            </a:ext>
          </a:extLst>
        </xdr:cNvPr>
        <xdr:cNvCxnSpPr/>
      </xdr:nvCxnSpPr>
      <xdr:spPr>
        <a:xfrm flipH="1">
          <a:off x="11146972" y="5442856"/>
          <a:ext cx="1" cy="170905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119743</xdr:colOff>
      <xdr:row>29</xdr:row>
      <xdr:rowOff>163286</xdr:rowOff>
    </xdr:from>
    <xdr:to>
      <xdr:col>14</xdr:col>
      <xdr:colOff>468086</xdr:colOff>
      <xdr:row>31</xdr:row>
      <xdr:rowOff>76200</xdr:rowOff>
    </xdr:to>
    <xdr:sp macro="" textlink="">
      <xdr:nvSpPr>
        <xdr:cNvPr id="27" name="TextBox 26">
          <a:extLst>
            <a:ext uri="{FF2B5EF4-FFF2-40B4-BE49-F238E27FC236}">
              <a16:creationId xmlns:a16="http://schemas.microsoft.com/office/drawing/2014/main" id="{00000000-0008-0000-0700-00001B000000}"/>
            </a:ext>
          </a:extLst>
        </xdr:cNvPr>
        <xdr:cNvSpPr txBox="1"/>
      </xdr:nvSpPr>
      <xdr:spPr>
        <a:xfrm>
          <a:off x="839506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15</xdr:col>
      <xdr:colOff>152400</xdr:colOff>
      <xdr:row>36</xdr:row>
      <xdr:rowOff>250372</xdr:rowOff>
    </xdr:from>
    <xdr:to>
      <xdr:col>15</xdr:col>
      <xdr:colOff>500743</xdr:colOff>
      <xdr:row>38</xdr:row>
      <xdr:rowOff>43542</xdr:rowOff>
    </xdr:to>
    <xdr:sp macro="" textlink="">
      <xdr:nvSpPr>
        <xdr:cNvPr id="28" name="TextBox 27">
          <a:extLst>
            <a:ext uri="{FF2B5EF4-FFF2-40B4-BE49-F238E27FC236}">
              <a16:creationId xmlns:a16="http://schemas.microsoft.com/office/drawing/2014/main" id="{00000000-0008-0000-0700-00001C000000}"/>
            </a:ext>
          </a:extLst>
        </xdr:cNvPr>
        <xdr:cNvSpPr txBox="1"/>
      </xdr:nvSpPr>
      <xdr:spPr>
        <a:xfrm>
          <a:off x="899160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16</xdr:col>
      <xdr:colOff>141515</xdr:colOff>
      <xdr:row>28</xdr:row>
      <xdr:rowOff>43544</xdr:rowOff>
    </xdr:from>
    <xdr:to>
      <xdr:col>16</xdr:col>
      <xdr:colOff>489858</xdr:colOff>
      <xdr:row>29</xdr:row>
      <xdr:rowOff>152401</xdr:rowOff>
    </xdr:to>
    <xdr:sp macro="" textlink="">
      <xdr:nvSpPr>
        <xdr:cNvPr id="29" name="TextBox 28">
          <a:extLst>
            <a:ext uri="{FF2B5EF4-FFF2-40B4-BE49-F238E27FC236}">
              <a16:creationId xmlns:a16="http://schemas.microsoft.com/office/drawing/2014/main" id="{00000000-0008-0000-0700-00001D000000}"/>
            </a:ext>
          </a:extLst>
        </xdr:cNvPr>
        <xdr:cNvSpPr txBox="1"/>
      </xdr:nvSpPr>
      <xdr:spPr>
        <a:xfrm>
          <a:off x="959031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16</xdr:col>
      <xdr:colOff>478972</xdr:colOff>
      <xdr:row>32</xdr:row>
      <xdr:rowOff>87085</xdr:rowOff>
    </xdr:from>
    <xdr:to>
      <xdr:col>18</xdr:col>
      <xdr:colOff>32658</xdr:colOff>
      <xdr:row>34</xdr:row>
      <xdr:rowOff>21770</xdr:rowOff>
    </xdr:to>
    <xdr:sp macro="" textlink="">
      <xdr:nvSpPr>
        <xdr:cNvPr id="30" name="TextBox 29">
          <a:extLst>
            <a:ext uri="{FF2B5EF4-FFF2-40B4-BE49-F238E27FC236}">
              <a16:creationId xmlns:a16="http://schemas.microsoft.com/office/drawing/2014/main" id="{00000000-0008-0000-0700-00001E000000}"/>
            </a:ext>
          </a:extLst>
        </xdr:cNvPr>
        <xdr:cNvSpPr txBox="1"/>
      </xdr:nvSpPr>
      <xdr:spPr>
        <a:xfrm>
          <a:off x="9927772" y="6663145"/>
          <a:ext cx="346166"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B</a:t>
          </a:r>
          <a:endParaRPr lang="en-US" sz="1100" b="1">
            <a:solidFill>
              <a:srgbClr val="0197C9"/>
            </a:solidFill>
          </a:endParaRPr>
        </a:p>
      </xdr:txBody>
    </xdr:sp>
    <xdr:clientData/>
  </xdr:twoCellAnchor>
  <xdr:twoCellAnchor>
    <xdr:from>
      <xdr:col>9</xdr:col>
      <xdr:colOff>594363</xdr:colOff>
      <xdr:row>49</xdr:row>
      <xdr:rowOff>53340</xdr:rowOff>
    </xdr:from>
    <xdr:to>
      <xdr:col>11</xdr:col>
      <xdr:colOff>185058</xdr:colOff>
      <xdr:row>54</xdr:row>
      <xdr:rowOff>76200</xdr:rowOff>
    </xdr:to>
    <xdr:sp macro="" textlink="">
      <xdr:nvSpPr>
        <xdr:cNvPr id="31" name="Rectangle 30">
          <a:extLst>
            <a:ext uri="{FF2B5EF4-FFF2-40B4-BE49-F238E27FC236}">
              <a16:creationId xmlns:a16="http://schemas.microsoft.com/office/drawing/2014/main" id="{00000000-0008-0000-0700-00001F000000}"/>
            </a:ext>
          </a:extLst>
        </xdr:cNvPr>
        <xdr:cNvSpPr/>
      </xdr:nvSpPr>
      <xdr:spPr>
        <a:xfrm>
          <a:off x="6374677" y="10220597"/>
          <a:ext cx="951410" cy="893717"/>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44</xdr:row>
      <xdr:rowOff>152400</xdr:rowOff>
    </xdr:from>
    <xdr:to>
      <xdr:col>13</xdr:col>
      <xdr:colOff>65315</xdr:colOff>
      <xdr:row>61</xdr:row>
      <xdr:rowOff>76200</xdr:rowOff>
    </xdr:to>
    <xdr:sp macro="" textlink="">
      <xdr:nvSpPr>
        <xdr:cNvPr id="32" name="Rectangle 31">
          <a:extLst>
            <a:ext uri="{FF2B5EF4-FFF2-40B4-BE49-F238E27FC236}">
              <a16:creationId xmlns:a16="http://schemas.microsoft.com/office/drawing/2014/main" id="{00000000-0008-0000-0700-000020000000}"/>
            </a:ext>
          </a:extLst>
        </xdr:cNvPr>
        <xdr:cNvSpPr/>
      </xdr:nvSpPr>
      <xdr:spPr>
        <a:xfrm>
          <a:off x="5799364" y="9220200"/>
          <a:ext cx="2560865" cy="3135086"/>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48</xdr:row>
      <xdr:rowOff>130629</xdr:rowOff>
    </xdr:from>
    <xdr:to>
      <xdr:col>9</xdr:col>
      <xdr:colOff>563336</xdr:colOff>
      <xdr:row>48</xdr:row>
      <xdr:rowOff>130629</xdr:rowOff>
    </xdr:to>
    <xdr:cxnSp macro="">
      <xdr:nvCxnSpPr>
        <xdr:cNvPr id="33" name="Straight Arrow Connector 32">
          <a:extLst>
            <a:ext uri="{FF2B5EF4-FFF2-40B4-BE49-F238E27FC236}">
              <a16:creationId xmlns:a16="http://schemas.microsoft.com/office/drawing/2014/main" id="{00000000-0008-0000-0700-000021000000}"/>
            </a:ext>
          </a:extLst>
        </xdr:cNvPr>
        <xdr:cNvCxnSpPr/>
      </xdr:nvCxnSpPr>
      <xdr:spPr>
        <a:xfrm>
          <a:off x="5268686" y="1002900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43543</xdr:colOff>
      <xdr:row>56</xdr:row>
      <xdr:rowOff>1090</xdr:rowOff>
    </xdr:from>
    <xdr:to>
      <xdr:col>11</xdr:col>
      <xdr:colOff>228600</xdr:colOff>
      <xdr:row>56</xdr:row>
      <xdr:rowOff>1090</xdr:rowOff>
    </xdr:to>
    <xdr:cxnSp macro="">
      <xdr:nvCxnSpPr>
        <xdr:cNvPr id="34" name="Straight Arrow Connector 33">
          <a:extLst>
            <a:ext uri="{FF2B5EF4-FFF2-40B4-BE49-F238E27FC236}">
              <a16:creationId xmlns:a16="http://schemas.microsoft.com/office/drawing/2014/main" id="{00000000-0008-0000-0700-000022000000}"/>
            </a:ext>
          </a:extLst>
        </xdr:cNvPr>
        <xdr:cNvCxnSpPr/>
      </xdr:nvCxnSpPr>
      <xdr:spPr>
        <a:xfrm>
          <a:off x="5823857" y="11387547"/>
          <a:ext cx="1621972"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54427</xdr:colOff>
      <xdr:row>44</xdr:row>
      <xdr:rowOff>152400</xdr:rowOff>
    </xdr:from>
    <xdr:to>
      <xdr:col>12</xdr:col>
      <xdr:colOff>54428</xdr:colOff>
      <xdr:row>49</xdr:row>
      <xdr:rowOff>32658</xdr:rowOff>
    </xdr:to>
    <xdr:cxnSp macro="">
      <xdr:nvCxnSpPr>
        <xdr:cNvPr id="35" name="Straight Arrow Connector 34">
          <a:extLst>
            <a:ext uri="{FF2B5EF4-FFF2-40B4-BE49-F238E27FC236}">
              <a16:creationId xmlns:a16="http://schemas.microsoft.com/office/drawing/2014/main" id="{00000000-0008-0000-0700-000023000000}"/>
            </a:ext>
          </a:extLst>
        </xdr:cNvPr>
        <xdr:cNvCxnSpPr/>
      </xdr:nvCxnSpPr>
      <xdr:spPr>
        <a:xfrm flipH="1">
          <a:off x="7881256" y="9220200"/>
          <a:ext cx="1" cy="9797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457201</xdr:colOff>
      <xdr:row>44</xdr:row>
      <xdr:rowOff>141512</xdr:rowOff>
    </xdr:from>
    <xdr:to>
      <xdr:col>12</xdr:col>
      <xdr:colOff>457202</xdr:colOff>
      <xdr:row>54</xdr:row>
      <xdr:rowOff>87085</xdr:rowOff>
    </xdr:to>
    <xdr:cxnSp macro="">
      <xdr:nvCxnSpPr>
        <xdr:cNvPr id="36" name="Straight Arrow Connector 35">
          <a:extLst>
            <a:ext uri="{FF2B5EF4-FFF2-40B4-BE49-F238E27FC236}">
              <a16:creationId xmlns:a16="http://schemas.microsoft.com/office/drawing/2014/main" id="{00000000-0008-0000-0700-000024000000}"/>
            </a:ext>
          </a:extLst>
        </xdr:cNvPr>
        <xdr:cNvCxnSpPr/>
      </xdr:nvCxnSpPr>
      <xdr:spPr>
        <a:xfrm flipH="1">
          <a:off x="8284030" y="9209312"/>
          <a:ext cx="1" cy="1915887"/>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48</xdr:row>
      <xdr:rowOff>163286</xdr:rowOff>
    </xdr:from>
    <xdr:to>
      <xdr:col>9</xdr:col>
      <xdr:colOff>468086</xdr:colOff>
      <xdr:row>50</xdr:row>
      <xdr:rowOff>76200</xdr:rowOff>
    </xdr:to>
    <xdr:sp macro="" textlink="">
      <xdr:nvSpPr>
        <xdr:cNvPr id="37" name="TextBox 36">
          <a:extLst>
            <a:ext uri="{FF2B5EF4-FFF2-40B4-BE49-F238E27FC236}">
              <a16:creationId xmlns:a16="http://schemas.microsoft.com/office/drawing/2014/main" id="{00000000-0008-0000-0700-000025000000}"/>
            </a:ext>
          </a:extLst>
        </xdr:cNvPr>
        <xdr:cNvSpPr txBox="1"/>
      </xdr:nvSpPr>
      <xdr:spPr>
        <a:xfrm>
          <a:off x="5377543" y="1006166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10</xdr:col>
      <xdr:colOff>152400</xdr:colOff>
      <xdr:row>55</xdr:row>
      <xdr:rowOff>250372</xdr:rowOff>
    </xdr:from>
    <xdr:to>
      <xdr:col>10</xdr:col>
      <xdr:colOff>500743</xdr:colOff>
      <xdr:row>57</xdr:row>
      <xdr:rowOff>43542</xdr:rowOff>
    </xdr:to>
    <xdr:sp macro="" textlink="">
      <xdr:nvSpPr>
        <xdr:cNvPr id="38" name="TextBox 37">
          <a:extLst>
            <a:ext uri="{FF2B5EF4-FFF2-40B4-BE49-F238E27FC236}">
              <a16:creationId xmlns:a16="http://schemas.microsoft.com/office/drawing/2014/main" id="{00000000-0008-0000-0700-000026000000}"/>
            </a:ext>
          </a:extLst>
        </xdr:cNvPr>
        <xdr:cNvSpPr txBox="1"/>
      </xdr:nvSpPr>
      <xdr:spPr>
        <a:xfrm>
          <a:off x="6164580" y="11314612"/>
          <a:ext cx="348343" cy="219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11</xdr:col>
      <xdr:colOff>141515</xdr:colOff>
      <xdr:row>47</xdr:row>
      <xdr:rowOff>43544</xdr:rowOff>
    </xdr:from>
    <xdr:to>
      <xdr:col>11</xdr:col>
      <xdr:colOff>489858</xdr:colOff>
      <xdr:row>48</xdr:row>
      <xdr:rowOff>152401</xdr:rowOff>
    </xdr:to>
    <xdr:sp macro="" textlink="">
      <xdr:nvSpPr>
        <xdr:cNvPr id="39" name="TextBox 38">
          <a:extLst>
            <a:ext uri="{FF2B5EF4-FFF2-40B4-BE49-F238E27FC236}">
              <a16:creationId xmlns:a16="http://schemas.microsoft.com/office/drawing/2014/main" id="{00000000-0008-0000-0700-000027000000}"/>
            </a:ext>
          </a:extLst>
        </xdr:cNvPr>
        <xdr:cNvSpPr txBox="1"/>
      </xdr:nvSpPr>
      <xdr:spPr>
        <a:xfrm>
          <a:off x="6763295" y="976666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11</xdr:col>
      <xdr:colOff>413656</xdr:colOff>
      <xdr:row>51</xdr:row>
      <xdr:rowOff>87085</xdr:rowOff>
    </xdr:from>
    <xdr:to>
      <xdr:col>12</xdr:col>
      <xdr:colOff>152399</xdr:colOff>
      <xdr:row>53</xdr:row>
      <xdr:rowOff>21770</xdr:rowOff>
    </xdr:to>
    <xdr:sp macro="" textlink="">
      <xdr:nvSpPr>
        <xdr:cNvPr id="40" name="TextBox 39">
          <a:extLst>
            <a:ext uri="{FF2B5EF4-FFF2-40B4-BE49-F238E27FC236}">
              <a16:creationId xmlns:a16="http://schemas.microsoft.com/office/drawing/2014/main" id="{00000000-0008-0000-0700-000028000000}"/>
            </a:ext>
          </a:extLst>
        </xdr:cNvPr>
        <xdr:cNvSpPr txBox="1"/>
      </xdr:nvSpPr>
      <xdr:spPr>
        <a:xfrm>
          <a:off x="7035436" y="10526485"/>
          <a:ext cx="348343"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B</a:t>
          </a:r>
          <a:endParaRPr lang="en-US" sz="1100" b="1">
            <a:solidFill>
              <a:srgbClr val="0197C9"/>
            </a:solidFill>
          </a:endParaRPr>
        </a:p>
      </xdr:txBody>
    </xdr:sp>
    <xdr:clientData/>
  </xdr:twoCellAnchor>
  <xdr:twoCellAnchor>
    <xdr:from>
      <xdr:col>8</xdr:col>
      <xdr:colOff>272143</xdr:colOff>
      <xdr:row>21</xdr:row>
      <xdr:rowOff>114300</xdr:rowOff>
    </xdr:from>
    <xdr:to>
      <xdr:col>8</xdr:col>
      <xdr:colOff>272143</xdr:colOff>
      <xdr:row>61</xdr:row>
      <xdr:rowOff>163285</xdr:rowOff>
    </xdr:to>
    <xdr:cxnSp macro="">
      <xdr:nvCxnSpPr>
        <xdr:cNvPr id="51" name="Straight Connector 50">
          <a:extLst>
            <a:ext uri="{FF2B5EF4-FFF2-40B4-BE49-F238E27FC236}">
              <a16:creationId xmlns:a16="http://schemas.microsoft.com/office/drawing/2014/main" id="{00000000-0008-0000-0700-000033000000}"/>
            </a:ext>
          </a:extLst>
        </xdr:cNvPr>
        <xdr:cNvCxnSpPr/>
      </xdr:nvCxnSpPr>
      <xdr:spPr>
        <a:xfrm>
          <a:off x="4737463" y="4472940"/>
          <a:ext cx="0" cy="78975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xdr:colOff>
      <xdr:row>64</xdr:row>
      <xdr:rowOff>68580</xdr:rowOff>
    </xdr:from>
    <xdr:to>
      <xdr:col>5</xdr:col>
      <xdr:colOff>54428</xdr:colOff>
      <xdr:row>71</xdr:row>
      <xdr:rowOff>159669</xdr:rowOff>
    </xdr:to>
    <xdr:pic>
      <xdr:nvPicPr>
        <xdr:cNvPr id="2" name="Picture 8">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12885420"/>
          <a:ext cx="3062151" cy="1264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xdr:colOff>
      <xdr:row>1</xdr:row>
      <xdr:rowOff>0</xdr:rowOff>
    </xdr:from>
    <xdr:to>
      <xdr:col>13</xdr:col>
      <xdr:colOff>274320</xdr:colOff>
      <xdr:row>4</xdr:row>
      <xdr:rowOff>15240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220980" y="106680"/>
          <a:ext cx="782574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Times New Roman" panose="02020603050405020304" pitchFamily="18" charset="0"/>
              <a:cs typeface="Times New Roman" panose="02020603050405020304" pitchFamily="18" charset="0"/>
            </a:rPr>
            <a:t>FELLFAB</a:t>
          </a:r>
          <a:r>
            <a:rPr lang="en-US" sz="2400" b="1" baseline="30000">
              <a:solidFill>
                <a:schemeClr val="bg1"/>
              </a:solidFill>
              <a:latin typeface="Times New Roman" panose="02020603050405020304" pitchFamily="18" charset="0"/>
              <a:cs typeface="Times New Roman" panose="02020603050405020304" pitchFamily="18" charset="0"/>
            </a:rPr>
            <a:t>®</a:t>
          </a:r>
          <a:r>
            <a:rPr lang="en-US" sz="2400" b="1">
              <a:solidFill>
                <a:schemeClr val="bg1"/>
              </a:solidFill>
            </a:rPr>
            <a:t> </a:t>
          </a:r>
          <a:r>
            <a:rPr lang="en-US" sz="2400" b="0">
              <a:solidFill>
                <a:schemeClr val="bg1"/>
              </a:solidFill>
            </a:rPr>
            <a:t>ELEVATOR</a:t>
          </a:r>
          <a:r>
            <a:rPr lang="en-US" sz="2400" b="0" baseline="0">
              <a:solidFill>
                <a:schemeClr val="bg1"/>
              </a:solidFill>
            </a:rPr>
            <a:t> PAD | </a:t>
          </a:r>
          <a:r>
            <a:rPr lang="en-US" sz="2000" b="0" baseline="0">
              <a:solidFill>
                <a:schemeClr val="bg1"/>
              </a:solidFill>
            </a:rPr>
            <a:t>ORDER/QUOTE FORM</a:t>
          </a:r>
          <a:endParaRPr lang="en-US" sz="2000" b="0">
            <a:solidFill>
              <a:schemeClr val="bg1"/>
            </a:solidFill>
          </a:endParaRPr>
        </a:p>
      </xdr:txBody>
    </xdr:sp>
    <xdr:clientData/>
  </xdr:twoCellAnchor>
  <xdr:twoCellAnchor>
    <xdr:from>
      <xdr:col>8</xdr:col>
      <xdr:colOff>388620</xdr:colOff>
      <xdr:row>1</xdr:row>
      <xdr:rowOff>0</xdr:rowOff>
    </xdr:from>
    <xdr:to>
      <xdr:col>17</xdr:col>
      <xdr:colOff>0</xdr:colOff>
      <xdr:row>4</xdr:row>
      <xdr:rowOff>106680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4853940" y="106680"/>
          <a:ext cx="520446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1">
              <a:solidFill>
                <a:schemeClr val="bg1"/>
              </a:solidFill>
            </a:rPr>
            <a:t>FELCO® Elevator Pads</a:t>
          </a:r>
        </a:p>
        <a:p>
          <a:pPr algn="r"/>
          <a:r>
            <a:rPr lang="en-US" sz="1400" b="1">
              <a:solidFill>
                <a:schemeClr val="bg1"/>
              </a:solidFill>
            </a:rPr>
            <a:t> &amp; Accessories</a:t>
          </a:r>
        </a:p>
      </xdr:txBody>
    </xdr:sp>
    <xdr:clientData/>
  </xdr:twoCellAnchor>
  <xdr:twoCellAnchor>
    <xdr:from>
      <xdr:col>6</xdr:col>
      <xdr:colOff>272142</xdr:colOff>
      <xdr:row>11</xdr:row>
      <xdr:rowOff>43543</xdr:rowOff>
    </xdr:from>
    <xdr:to>
      <xdr:col>6</xdr:col>
      <xdr:colOff>291552</xdr:colOff>
      <xdr:row>19</xdr:row>
      <xdr:rowOff>206829</xdr:rowOff>
    </xdr:to>
    <xdr:cxnSp macro="">
      <xdr:nvCxnSpPr>
        <xdr:cNvPr id="5" name="Straight Connector 4">
          <a:extLst>
            <a:ext uri="{FF2B5EF4-FFF2-40B4-BE49-F238E27FC236}">
              <a16:creationId xmlns:a16="http://schemas.microsoft.com/office/drawing/2014/main" id="{00000000-0008-0000-0800-000005000000}"/>
            </a:ext>
          </a:extLst>
        </xdr:cNvPr>
        <xdr:cNvCxnSpPr/>
      </xdr:nvCxnSpPr>
      <xdr:spPr>
        <a:xfrm>
          <a:off x="3518262" y="2245723"/>
          <a:ext cx="19410" cy="1923506"/>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413904</xdr:colOff>
      <xdr:row>29</xdr:row>
      <xdr:rowOff>0</xdr:rowOff>
    </xdr:from>
    <xdr:to>
      <xdr:col>8</xdr:col>
      <xdr:colOff>38099</xdr:colOff>
      <xdr:row>61</xdr:row>
      <xdr:rowOff>76200</xdr:rowOff>
    </xdr:to>
    <xdr:sp macro="" textlink="">
      <xdr:nvSpPr>
        <xdr:cNvPr id="6" name="Rectangle 5">
          <a:extLst>
            <a:ext uri="{FF2B5EF4-FFF2-40B4-BE49-F238E27FC236}">
              <a16:creationId xmlns:a16="http://schemas.microsoft.com/office/drawing/2014/main" id="{00000000-0008-0000-0800-000006000000}"/>
            </a:ext>
          </a:extLst>
        </xdr:cNvPr>
        <xdr:cNvSpPr/>
      </xdr:nvSpPr>
      <xdr:spPr>
        <a:xfrm>
          <a:off x="1221624" y="6035040"/>
          <a:ext cx="3281795" cy="62484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283028</xdr:colOff>
      <xdr:row>29</xdr:row>
      <xdr:rowOff>0</xdr:rowOff>
    </xdr:from>
    <xdr:to>
      <xdr:col>1</xdr:col>
      <xdr:colOff>292957</xdr:colOff>
      <xdr:row>38</xdr:row>
      <xdr:rowOff>76200</xdr:rowOff>
    </xdr:to>
    <xdr:cxnSp macro="">
      <xdr:nvCxnSpPr>
        <xdr:cNvPr id="7" name="Straight Arrow Connector 6">
          <a:extLst>
            <a:ext uri="{FF2B5EF4-FFF2-40B4-BE49-F238E27FC236}">
              <a16:creationId xmlns:a16="http://schemas.microsoft.com/office/drawing/2014/main" id="{00000000-0008-0000-0800-000007000000}"/>
            </a:ext>
          </a:extLst>
        </xdr:cNvPr>
        <xdr:cNvCxnSpPr/>
      </xdr:nvCxnSpPr>
      <xdr:spPr>
        <a:xfrm flipH="1" flipV="1">
          <a:off x="478971" y="5987143"/>
          <a:ext cx="9929" cy="1807028"/>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283028</xdr:colOff>
      <xdr:row>42</xdr:row>
      <xdr:rowOff>293914</xdr:rowOff>
    </xdr:from>
    <xdr:to>
      <xdr:col>1</xdr:col>
      <xdr:colOff>283028</xdr:colOff>
      <xdr:row>61</xdr:row>
      <xdr:rowOff>21771</xdr:rowOff>
    </xdr:to>
    <xdr:cxnSp macro="">
      <xdr:nvCxnSpPr>
        <xdr:cNvPr id="8" name="Straight Arrow Connector 7">
          <a:extLst>
            <a:ext uri="{FF2B5EF4-FFF2-40B4-BE49-F238E27FC236}">
              <a16:creationId xmlns:a16="http://schemas.microsoft.com/office/drawing/2014/main" id="{00000000-0008-0000-0800-000008000000}"/>
            </a:ext>
          </a:extLst>
        </xdr:cNvPr>
        <xdr:cNvCxnSpPr/>
      </xdr:nvCxnSpPr>
      <xdr:spPr>
        <a:xfrm>
          <a:off x="478971" y="8730343"/>
          <a:ext cx="0" cy="3570514"/>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141514</xdr:colOff>
      <xdr:row>26</xdr:row>
      <xdr:rowOff>21849</xdr:rowOff>
    </xdr:from>
    <xdr:to>
      <xdr:col>8</xdr:col>
      <xdr:colOff>119743</xdr:colOff>
      <xdr:row>26</xdr:row>
      <xdr:rowOff>30402</xdr:rowOff>
    </xdr:to>
    <xdr:cxnSp macro="">
      <xdr:nvCxnSpPr>
        <xdr:cNvPr id="9" name="Straight Arrow Connector 8">
          <a:extLst>
            <a:ext uri="{FF2B5EF4-FFF2-40B4-BE49-F238E27FC236}">
              <a16:creationId xmlns:a16="http://schemas.microsoft.com/office/drawing/2014/main" id="{00000000-0008-0000-0800-000009000000}"/>
            </a:ext>
          </a:extLst>
        </xdr:cNvPr>
        <xdr:cNvCxnSpPr/>
      </xdr:nvCxnSpPr>
      <xdr:spPr>
        <a:xfrm flipV="1">
          <a:off x="3907971" y="5486478"/>
          <a:ext cx="1197429" cy="855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381003</xdr:colOff>
      <xdr:row>26</xdr:row>
      <xdr:rowOff>54429</xdr:rowOff>
    </xdr:from>
    <xdr:to>
      <xdr:col>3</xdr:col>
      <xdr:colOff>544286</xdr:colOff>
      <xdr:row>26</xdr:row>
      <xdr:rowOff>54429</xdr:rowOff>
    </xdr:to>
    <xdr:cxnSp macro="">
      <xdr:nvCxnSpPr>
        <xdr:cNvPr id="10" name="Straight Arrow Connector 9">
          <a:extLst>
            <a:ext uri="{FF2B5EF4-FFF2-40B4-BE49-F238E27FC236}">
              <a16:creationId xmlns:a16="http://schemas.microsoft.com/office/drawing/2014/main" id="{00000000-0008-0000-0800-00000A000000}"/>
            </a:ext>
          </a:extLst>
        </xdr:cNvPr>
        <xdr:cNvCxnSpPr/>
      </xdr:nvCxnSpPr>
      <xdr:spPr>
        <a:xfrm flipH="1">
          <a:off x="1709060" y="5519058"/>
          <a:ext cx="772883"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594362</xdr:colOff>
      <xdr:row>30</xdr:row>
      <xdr:rowOff>53340</xdr:rowOff>
    </xdr:from>
    <xdr:to>
      <xdr:col>11</xdr:col>
      <xdr:colOff>76200</xdr:colOff>
      <xdr:row>35</xdr:row>
      <xdr:rowOff>76200</xdr:rowOff>
    </xdr:to>
    <xdr:sp macro="" textlink="">
      <xdr:nvSpPr>
        <xdr:cNvPr id="11" name="Rectangle 10">
          <a:extLst>
            <a:ext uri="{FF2B5EF4-FFF2-40B4-BE49-F238E27FC236}">
              <a16:creationId xmlns:a16="http://schemas.microsoft.com/office/drawing/2014/main" id="{00000000-0008-0000-0800-00000B000000}"/>
            </a:ext>
          </a:extLst>
        </xdr:cNvPr>
        <xdr:cNvSpPr/>
      </xdr:nvSpPr>
      <xdr:spPr>
        <a:xfrm>
          <a:off x="6374676" y="6062254"/>
          <a:ext cx="918753"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25</xdr:row>
      <xdr:rowOff>152400</xdr:rowOff>
    </xdr:from>
    <xdr:to>
      <xdr:col>12</xdr:col>
      <xdr:colOff>500742</xdr:colOff>
      <xdr:row>42</xdr:row>
      <xdr:rowOff>76200</xdr:rowOff>
    </xdr:to>
    <xdr:sp macro="" textlink="">
      <xdr:nvSpPr>
        <xdr:cNvPr id="12" name="Rectangle 11">
          <a:extLst>
            <a:ext uri="{FF2B5EF4-FFF2-40B4-BE49-F238E27FC236}">
              <a16:creationId xmlns:a16="http://schemas.microsoft.com/office/drawing/2014/main" id="{00000000-0008-0000-0800-00000C000000}"/>
            </a:ext>
          </a:extLst>
        </xdr:cNvPr>
        <xdr:cNvSpPr/>
      </xdr:nvSpPr>
      <xdr:spPr>
        <a:xfrm>
          <a:off x="5799364" y="5290457"/>
          <a:ext cx="2604407"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29</xdr:row>
      <xdr:rowOff>130629</xdr:rowOff>
    </xdr:from>
    <xdr:to>
      <xdr:col>9</xdr:col>
      <xdr:colOff>563336</xdr:colOff>
      <xdr:row>29</xdr:row>
      <xdr:rowOff>130629</xdr:rowOff>
    </xdr:to>
    <xdr:cxnSp macro="">
      <xdr:nvCxnSpPr>
        <xdr:cNvPr id="13" name="Straight Arrow Connector 12">
          <a:extLst>
            <a:ext uri="{FF2B5EF4-FFF2-40B4-BE49-F238E27FC236}">
              <a16:creationId xmlns:a16="http://schemas.microsoft.com/office/drawing/2014/main" id="{00000000-0008-0000-0800-00000D000000}"/>
            </a:ext>
          </a:extLst>
        </xdr:cNvPr>
        <xdr:cNvCxnSpPr/>
      </xdr:nvCxnSpPr>
      <xdr:spPr>
        <a:xfrm>
          <a:off x="5268686" y="616566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43543</xdr:colOff>
      <xdr:row>36</xdr:row>
      <xdr:rowOff>228601</xdr:rowOff>
    </xdr:from>
    <xdr:to>
      <xdr:col>11</xdr:col>
      <xdr:colOff>97971</xdr:colOff>
      <xdr:row>36</xdr:row>
      <xdr:rowOff>228601</xdr:rowOff>
    </xdr:to>
    <xdr:cxnSp macro="">
      <xdr:nvCxnSpPr>
        <xdr:cNvPr id="14" name="Straight Arrow Connector 13">
          <a:extLst>
            <a:ext uri="{FF2B5EF4-FFF2-40B4-BE49-F238E27FC236}">
              <a16:creationId xmlns:a16="http://schemas.microsoft.com/office/drawing/2014/main" id="{00000000-0008-0000-0800-00000E000000}"/>
            </a:ext>
          </a:extLst>
        </xdr:cNvPr>
        <xdr:cNvCxnSpPr/>
      </xdr:nvCxnSpPr>
      <xdr:spPr>
        <a:xfrm>
          <a:off x="5823857" y="7304315"/>
          <a:ext cx="1491343"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674912</xdr:colOff>
      <xdr:row>25</xdr:row>
      <xdr:rowOff>152400</xdr:rowOff>
    </xdr:from>
    <xdr:to>
      <xdr:col>11</xdr:col>
      <xdr:colOff>674913</xdr:colOff>
      <xdr:row>30</xdr:row>
      <xdr:rowOff>32658</xdr:rowOff>
    </xdr:to>
    <xdr:cxnSp macro="">
      <xdr:nvCxnSpPr>
        <xdr:cNvPr id="15" name="Straight Arrow Connector 14">
          <a:extLst>
            <a:ext uri="{FF2B5EF4-FFF2-40B4-BE49-F238E27FC236}">
              <a16:creationId xmlns:a16="http://schemas.microsoft.com/office/drawing/2014/main" id="{00000000-0008-0000-0800-00000F000000}"/>
            </a:ext>
          </a:extLst>
        </xdr:cNvPr>
        <xdr:cNvCxnSpPr/>
      </xdr:nvCxnSpPr>
      <xdr:spPr>
        <a:xfrm flipH="1">
          <a:off x="7892141" y="5290457"/>
          <a:ext cx="1" cy="7511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250372</xdr:colOff>
      <xdr:row>25</xdr:row>
      <xdr:rowOff>174170</xdr:rowOff>
    </xdr:from>
    <xdr:to>
      <xdr:col>12</xdr:col>
      <xdr:colOff>250373</xdr:colOff>
      <xdr:row>35</xdr:row>
      <xdr:rowOff>119742</xdr:rowOff>
    </xdr:to>
    <xdr:cxnSp macro="">
      <xdr:nvCxnSpPr>
        <xdr:cNvPr id="16" name="Straight Arrow Connector 15">
          <a:extLst>
            <a:ext uri="{FF2B5EF4-FFF2-40B4-BE49-F238E27FC236}">
              <a16:creationId xmlns:a16="http://schemas.microsoft.com/office/drawing/2014/main" id="{00000000-0008-0000-0800-000010000000}"/>
            </a:ext>
          </a:extLst>
        </xdr:cNvPr>
        <xdr:cNvCxnSpPr/>
      </xdr:nvCxnSpPr>
      <xdr:spPr>
        <a:xfrm flipH="1">
          <a:off x="8153401" y="5312227"/>
          <a:ext cx="1" cy="170905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29</xdr:row>
      <xdr:rowOff>163286</xdr:rowOff>
    </xdr:from>
    <xdr:to>
      <xdr:col>9</xdr:col>
      <xdr:colOff>468086</xdr:colOff>
      <xdr:row>31</xdr:row>
      <xdr:rowOff>76200</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537754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10</xdr:col>
      <xdr:colOff>152400</xdr:colOff>
      <xdr:row>36</xdr:row>
      <xdr:rowOff>250372</xdr:rowOff>
    </xdr:from>
    <xdr:to>
      <xdr:col>10</xdr:col>
      <xdr:colOff>500743</xdr:colOff>
      <xdr:row>38</xdr:row>
      <xdr:rowOff>43542</xdr:rowOff>
    </xdr:to>
    <xdr:sp macro="" textlink="">
      <xdr:nvSpPr>
        <xdr:cNvPr id="18" name="TextBox 17">
          <a:extLst>
            <a:ext uri="{FF2B5EF4-FFF2-40B4-BE49-F238E27FC236}">
              <a16:creationId xmlns:a16="http://schemas.microsoft.com/office/drawing/2014/main" id="{00000000-0008-0000-0800-000012000000}"/>
            </a:ext>
          </a:extLst>
        </xdr:cNvPr>
        <xdr:cNvSpPr txBox="1"/>
      </xdr:nvSpPr>
      <xdr:spPr>
        <a:xfrm>
          <a:off x="616458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11</xdr:col>
      <xdr:colOff>141515</xdr:colOff>
      <xdr:row>28</xdr:row>
      <xdr:rowOff>43544</xdr:rowOff>
    </xdr:from>
    <xdr:to>
      <xdr:col>11</xdr:col>
      <xdr:colOff>489858</xdr:colOff>
      <xdr:row>29</xdr:row>
      <xdr:rowOff>152401</xdr:rowOff>
    </xdr:to>
    <xdr:sp macro="" textlink="">
      <xdr:nvSpPr>
        <xdr:cNvPr id="19" name="TextBox 18">
          <a:extLst>
            <a:ext uri="{FF2B5EF4-FFF2-40B4-BE49-F238E27FC236}">
              <a16:creationId xmlns:a16="http://schemas.microsoft.com/office/drawing/2014/main" id="{00000000-0008-0000-0800-000013000000}"/>
            </a:ext>
          </a:extLst>
        </xdr:cNvPr>
        <xdr:cNvSpPr txBox="1"/>
      </xdr:nvSpPr>
      <xdr:spPr>
        <a:xfrm>
          <a:off x="676329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11</xdr:col>
      <xdr:colOff>435428</xdr:colOff>
      <xdr:row>32</xdr:row>
      <xdr:rowOff>87085</xdr:rowOff>
    </xdr:from>
    <xdr:to>
      <xdr:col>12</xdr:col>
      <xdr:colOff>174171</xdr:colOff>
      <xdr:row>34</xdr:row>
      <xdr:rowOff>21770</xdr:rowOff>
    </xdr:to>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7057208" y="6663145"/>
          <a:ext cx="348343"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B</a:t>
          </a:r>
          <a:endParaRPr lang="en-US" sz="1100" b="1">
            <a:solidFill>
              <a:srgbClr val="0197C9"/>
            </a:solidFill>
          </a:endParaRPr>
        </a:p>
      </xdr:txBody>
    </xdr:sp>
    <xdr:clientData/>
  </xdr:twoCellAnchor>
  <xdr:twoCellAnchor>
    <xdr:from>
      <xdr:col>14</xdr:col>
      <xdr:colOff>563883</xdr:colOff>
      <xdr:row>30</xdr:row>
      <xdr:rowOff>53340</xdr:rowOff>
    </xdr:from>
    <xdr:to>
      <xdr:col>16</xdr:col>
      <xdr:colOff>141516</xdr:colOff>
      <xdr:row>35</xdr:row>
      <xdr:rowOff>76200</xdr:rowOff>
    </xdr:to>
    <xdr:sp macro="" textlink="">
      <xdr:nvSpPr>
        <xdr:cNvPr id="21" name="Rectangle 20">
          <a:extLst>
            <a:ext uri="{FF2B5EF4-FFF2-40B4-BE49-F238E27FC236}">
              <a16:creationId xmlns:a16="http://schemas.microsoft.com/office/drawing/2014/main" id="{00000000-0008-0000-0800-000015000000}"/>
            </a:ext>
          </a:extLst>
        </xdr:cNvPr>
        <xdr:cNvSpPr/>
      </xdr:nvSpPr>
      <xdr:spPr>
        <a:xfrm>
          <a:off x="9511940" y="6062254"/>
          <a:ext cx="829490"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19049</xdr:colOff>
      <xdr:row>25</xdr:row>
      <xdr:rowOff>152400</xdr:rowOff>
    </xdr:from>
    <xdr:to>
      <xdr:col>18</xdr:col>
      <xdr:colOff>348343</xdr:colOff>
      <xdr:row>42</xdr:row>
      <xdr:rowOff>76200</xdr:rowOff>
    </xdr:to>
    <xdr:sp macro="" textlink="">
      <xdr:nvSpPr>
        <xdr:cNvPr id="22" name="Rectangle 21">
          <a:extLst>
            <a:ext uri="{FF2B5EF4-FFF2-40B4-BE49-F238E27FC236}">
              <a16:creationId xmlns:a16="http://schemas.microsoft.com/office/drawing/2014/main" id="{00000000-0008-0000-0800-000016000000}"/>
            </a:ext>
          </a:extLst>
        </xdr:cNvPr>
        <xdr:cNvSpPr/>
      </xdr:nvSpPr>
      <xdr:spPr>
        <a:xfrm>
          <a:off x="8967106" y="5290457"/>
          <a:ext cx="2452008"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10886</xdr:colOff>
      <xdr:row>29</xdr:row>
      <xdr:rowOff>130629</xdr:rowOff>
    </xdr:from>
    <xdr:to>
      <xdr:col>14</xdr:col>
      <xdr:colOff>563336</xdr:colOff>
      <xdr:row>29</xdr:row>
      <xdr:rowOff>130629</xdr:rowOff>
    </xdr:to>
    <xdr:cxnSp macro="">
      <xdr:nvCxnSpPr>
        <xdr:cNvPr id="23" name="Straight Arrow Connector 22">
          <a:extLst>
            <a:ext uri="{FF2B5EF4-FFF2-40B4-BE49-F238E27FC236}">
              <a16:creationId xmlns:a16="http://schemas.microsoft.com/office/drawing/2014/main" id="{00000000-0008-0000-0800-000017000000}"/>
            </a:ext>
          </a:extLst>
        </xdr:cNvPr>
        <xdr:cNvCxnSpPr/>
      </xdr:nvCxnSpPr>
      <xdr:spPr>
        <a:xfrm>
          <a:off x="8286206" y="616566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43543</xdr:colOff>
      <xdr:row>36</xdr:row>
      <xdr:rowOff>228601</xdr:rowOff>
    </xdr:from>
    <xdr:to>
      <xdr:col>16</xdr:col>
      <xdr:colOff>195943</xdr:colOff>
      <xdr:row>36</xdr:row>
      <xdr:rowOff>228601</xdr:rowOff>
    </xdr:to>
    <xdr:cxnSp macro="">
      <xdr:nvCxnSpPr>
        <xdr:cNvPr id="24" name="Straight Arrow Connector 23">
          <a:extLst>
            <a:ext uri="{FF2B5EF4-FFF2-40B4-BE49-F238E27FC236}">
              <a16:creationId xmlns:a16="http://schemas.microsoft.com/office/drawing/2014/main" id="{00000000-0008-0000-0800-000018000000}"/>
            </a:ext>
          </a:extLst>
        </xdr:cNvPr>
        <xdr:cNvCxnSpPr/>
      </xdr:nvCxnSpPr>
      <xdr:spPr>
        <a:xfrm>
          <a:off x="8991600" y="7304315"/>
          <a:ext cx="1404257"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500741</xdr:colOff>
      <xdr:row>25</xdr:row>
      <xdr:rowOff>163285</xdr:rowOff>
    </xdr:from>
    <xdr:to>
      <xdr:col>16</xdr:col>
      <xdr:colOff>500742</xdr:colOff>
      <xdr:row>30</xdr:row>
      <xdr:rowOff>43543</xdr:rowOff>
    </xdr:to>
    <xdr:cxnSp macro="">
      <xdr:nvCxnSpPr>
        <xdr:cNvPr id="25" name="Straight Arrow Connector 24">
          <a:extLst>
            <a:ext uri="{FF2B5EF4-FFF2-40B4-BE49-F238E27FC236}">
              <a16:creationId xmlns:a16="http://schemas.microsoft.com/office/drawing/2014/main" id="{00000000-0008-0000-0800-000019000000}"/>
            </a:ext>
          </a:extLst>
        </xdr:cNvPr>
        <xdr:cNvCxnSpPr/>
      </xdr:nvCxnSpPr>
      <xdr:spPr>
        <a:xfrm flipH="1">
          <a:off x="9949541" y="5497285"/>
          <a:ext cx="1" cy="75655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174172</xdr:colOff>
      <xdr:row>26</xdr:row>
      <xdr:rowOff>10884</xdr:rowOff>
    </xdr:from>
    <xdr:to>
      <xdr:col>17</xdr:col>
      <xdr:colOff>174173</xdr:colOff>
      <xdr:row>35</xdr:row>
      <xdr:rowOff>130628</xdr:rowOff>
    </xdr:to>
    <xdr:cxnSp macro="">
      <xdr:nvCxnSpPr>
        <xdr:cNvPr id="26" name="Straight Arrow Connector 25">
          <a:extLst>
            <a:ext uri="{FF2B5EF4-FFF2-40B4-BE49-F238E27FC236}">
              <a16:creationId xmlns:a16="http://schemas.microsoft.com/office/drawing/2014/main" id="{00000000-0008-0000-0800-00001A000000}"/>
            </a:ext>
          </a:extLst>
        </xdr:cNvPr>
        <xdr:cNvCxnSpPr/>
      </xdr:nvCxnSpPr>
      <xdr:spPr>
        <a:xfrm flipH="1">
          <a:off x="10232572" y="5520144"/>
          <a:ext cx="1" cy="1712324"/>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119743</xdr:colOff>
      <xdr:row>29</xdr:row>
      <xdr:rowOff>163286</xdr:rowOff>
    </xdr:from>
    <xdr:to>
      <xdr:col>14</xdr:col>
      <xdr:colOff>468086</xdr:colOff>
      <xdr:row>31</xdr:row>
      <xdr:rowOff>76200</xdr:rowOff>
    </xdr:to>
    <xdr:sp macro="" textlink="">
      <xdr:nvSpPr>
        <xdr:cNvPr id="27" name="TextBox 26">
          <a:extLst>
            <a:ext uri="{FF2B5EF4-FFF2-40B4-BE49-F238E27FC236}">
              <a16:creationId xmlns:a16="http://schemas.microsoft.com/office/drawing/2014/main" id="{00000000-0008-0000-0800-00001B000000}"/>
            </a:ext>
          </a:extLst>
        </xdr:cNvPr>
        <xdr:cNvSpPr txBox="1"/>
      </xdr:nvSpPr>
      <xdr:spPr>
        <a:xfrm>
          <a:off x="839506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15</xdr:col>
      <xdr:colOff>152400</xdr:colOff>
      <xdr:row>36</xdr:row>
      <xdr:rowOff>250372</xdr:rowOff>
    </xdr:from>
    <xdr:to>
      <xdr:col>15</xdr:col>
      <xdr:colOff>500743</xdr:colOff>
      <xdr:row>38</xdr:row>
      <xdr:rowOff>43542</xdr:rowOff>
    </xdr:to>
    <xdr:sp macro="" textlink="">
      <xdr:nvSpPr>
        <xdr:cNvPr id="28" name="TextBox 27">
          <a:extLst>
            <a:ext uri="{FF2B5EF4-FFF2-40B4-BE49-F238E27FC236}">
              <a16:creationId xmlns:a16="http://schemas.microsoft.com/office/drawing/2014/main" id="{00000000-0008-0000-0800-00001C000000}"/>
            </a:ext>
          </a:extLst>
        </xdr:cNvPr>
        <xdr:cNvSpPr txBox="1"/>
      </xdr:nvSpPr>
      <xdr:spPr>
        <a:xfrm>
          <a:off x="899160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16</xdr:col>
      <xdr:colOff>141515</xdr:colOff>
      <xdr:row>28</xdr:row>
      <xdr:rowOff>43544</xdr:rowOff>
    </xdr:from>
    <xdr:to>
      <xdr:col>16</xdr:col>
      <xdr:colOff>489858</xdr:colOff>
      <xdr:row>29</xdr:row>
      <xdr:rowOff>152401</xdr:rowOff>
    </xdr:to>
    <xdr:sp macro="" textlink="">
      <xdr:nvSpPr>
        <xdr:cNvPr id="29" name="TextBox 28">
          <a:extLst>
            <a:ext uri="{FF2B5EF4-FFF2-40B4-BE49-F238E27FC236}">
              <a16:creationId xmlns:a16="http://schemas.microsoft.com/office/drawing/2014/main" id="{00000000-0008-0000-0800-00001D000000}"/>
            </a:ext>
          </a:extLst>
        </xdr:cNvPr>
        <xdr:cNvSpPr txBox="1"/>
      </xdr:nvSpPr>
      <xdr:spPr>
        <a:xfrm>
          <a:off x="959031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16</xdr:col>
      <xdr:colOff>478972</xdr:colOff>
      <xdr:row>32</xdr:row>
      <xdr:rowOff>87085</xdr:rowOff>
    </xdr:from>
    <xdr:to>
      <xdr:col>18</xdr:col>
      <xdr:colOff>32658</xdr:colOff>
      <xdr:row>34</xdr:row>
      <xdr:rowOff>21770</xdr:rowOff>
    </xdr:to>
    <xdr:sp macro="" textlink="">
      <xdr:nvSpPr>
        <xdr:cNvPr id="30" name="TextBox 29">
          <a:extLst>
            <a:ext uri="{FF2B5EF4-FFF2-40B4-BE49-F238E27FC236}">
              <a16:creationId xmlns:a16="http://schemas.microsoft.com/office/drawing/2014/main" id="{00000000-0008-0000-0800-00001E000000}"/>
            </a:ext>
          </a:extLst>
        </xdr:cNvPr>
        <xdr:cNvSpPr txBox="1"/>
      </xdr:nvSpPr>
      <xdr:spPr>
        <a:xfrm>
          <a:off x="9927772" y="6663145"/>
          <a:ext cx="346166"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B</a:t>
          </a:r>
          <a:endParaRPr lang="en-US" sz="1100" b="1">
            <a:solidFill>
              <a:srgbClr val="0197C9"/>
            </a:solidFill>
          </a:endParaRPr>
        </a:p>
      </xdr:txBody>
    </xdr:sp>
    <xdr:clientData/>
  </xdr:twoCellAnchor>
  <xdr:twoCellAnchor>
    <xdr:from>
      <xdr:col>9</xdr:col>
      <xdr:colOff>594362</xdr:colOff>
      <xdr:row>49</xdr:row>
      <xdr:rowOff>53340</xdr:rowOff>
    </xdr:from>
    <xdr:to>
      <xdr:col>11</xdr:col>
      <xdr:colOff>54428</xdr:colOff>
      <xdr:row>54</xdr:row>
      <xdr:rowOff>76200</xdr:rowOff>
    </xdr:to>
    <xdr:sp macro="" textlink="">
      <xdr:nvSpPr>
        <xdr:cNvPr id="31" name="Rectangle 30">
          <a:extLst>
            <a:ext uri="{FF2B5EF4-FFF2-40B4-BE49-F238E27FC236}">
              <a16:creationId xmlns:a16="http://schemas.microsoft.com/office/drawing/2014/main" id="{00000000-0008-0000-0800-00001F000000}"/>
            </a:ext>
          </a:extLst>
        </xdr:cNvPr>
        <xdr:cNvSpPr/>
      </xdr:nvSpPr>
      <xdr:spPr>
        <a:xfrm>
          <a:off x="6374676" y="10068197"/>
          <a:ext cx="896981" cy="893717"/>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19049</xdr:colOff>
      <xdr:row>44</xdr:row>
      <xdr:rowOff>152400</xdr:rowOff>
    </xdr:from>
    <xdr:to>
      <xdr:col>12</xdr:col>
      <xdr:colOff>511627</xdr:colOff>
      <xdr:row>61</xdr:row>
      <xdr:rowOff>76200</xdr:rowOff>
    </xdr:to>
    <xdr:sp macro="" textlink="">
      <xdr:nvSpPr>
        <xdr:cNvPr id="32" name="Rectangle 31">
          <a:extLst>
            <a:ext uri="{FF2B5EF4-FFF2-40B4-BE49-F238E27FC236}">
              <a16:creationId xmlns:a16="http://schemas.microsoft.com/office/drawing/2014/main" id="{00000000-0008-0000-0800-000020000000}"/>
            </a:ext>
          </a:extLst>
        </xdr:cNvPr>
        <xdr:cNvSpPr/>
      </xdr:nvSpPr>
      <xdr:spPr>
        <a:xfrm>
          <a:off x="5799363" y="9067800"/>
          <a:ext cx="2615293" cy="3135086"/>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48</xdr:row>
      <xdr:rowOff>130629</xdr:rowOff>
    </xdr:from>
    <xdr:to>
      <xdr:col>9</xdr:col>
      <xdr:colOff>563336</xdr:colOff>
      <xdr:row>48</xdr:row>
      <xdr:rowOff>130629</xdr:rowOff>
    </xdr:to>
    <xdr:cxnSp macro="">
      <xdr:nvCxnSpPr>
        <xdr:cNvPr id="33" name="Straight Arrow Connector 32">
          <a:extLst>
            <a:ext uri="{FF2B5EF4-FFF2-40B4-BE49-F238E27FC236}">
              <a16:creationId xmlns:a16="http://schemas.microsoft.com/office/drawing/2014/main" id="{00000000-0008-0000-0800-000021000000}"/>
            </a:ext>
          </a:extLst>
        </xdr:cNvPr>
        <xdr:cNvCxnSpPr/>
      </xdr:nvCxnSpPr>
      <xdr:spPr>
        <a:xfrm>
          <a:off x="5268686" y="1002900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43543</xdr:colOff>
      <xdr:row>56</xdr:row>
      <xdr:rowOff>1090</xdr:rowOff>
    </xdr:from>
    <xdr:to>
      <xdr:col>11</xdr:col>
      <xdr:colOff>97971</xdr:colOff>
      <xdr:row>56</xdr:row>
      <xdr:rowOff>1090</xdr:rowOff>
    </xdr:to>
    <xdr:cxnSp macro="">
      <xdr:nvCxnSpPr>
        <xdr:cNvPr id="34" name="Straight Arrow Connector 33">
          <a:extLst>
            <a:ext uri="{FF2B5EF4-FFF2-40B4-BE49-F238E27FC236}">
              <a16:creationId xmlns:a16="http://schemas.microsoft.com/office/drawing/2014/main" id="{00000000-0008-0000-0800-000022000000}"/>
            </a:ext>
          </a:extLst>
        </xdr:cNvPr>
        <xdr:cNvCxnSpPr/>
      </xdr:nvCxnSpPr>
      <xdr:spPr>
        <a:xfrm>
          <a:off x="5823857" y="11235147"/>
          <a:ext cx="1491343"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10884</xdr:colOff>
      <xdr:row>44</xdr:row>
      <xdr:rowOff>163285</xdr:rowOff>
    </xdr:from>
    <xdr:to>
      <xdr:col>12</xdr:col>
      <xdr:colOff>10885</xdr:colOff>
      <xdr:row>49</xdr:row>
      <xdr:rowOff>43543</xdr:rowOff>
    </xdr:to>
    <xdr:cxnSp macro="">
      <xdr:nvCxnSpPr>
        <xdr:cNvPr id="35" name="Straight Arrow Connector 34">
          <a:extLst>
            <a:ext uri="{FF2B5EF4-FFF2-40B4-BE49-F238E27FC236}">
              <a16:creationId xmlns:a16="http://schemas.microsoft.com/office/drawing/2014/main" id="{00000000-0008-0000-0800-000023000000}"/>
            </a:ext>
          </a:extLst>
        </xdr:cNvPr>
        <xdr:cNvCxnSpPr/>
      </xdr:nvCxnSpPr>
      <xdr:spPr>
        <a:xfrm flipH="1">
          <a:off x="7913913" y="9078685"/>
          <a:ext cx="1" cy="9797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293915</xdr:colOff>
      <xdr:row>44</xdr:row>
      <xdr:rowOff>163283</xdr:rowOff>
    </xdr:from>
    <xdr:to>
      <xdr:col>12</xdr:col>
      <xdr:colOff>293916</xdr:colOff>
      <xdr:row>54</xdr:row>
      <xdr:rowOff>108856</xdr:rowOff>
    </xdr:to>
    <xdr:cxnSp macro="">
      <xdr:nvCxnSpPr>
        <xdr:cNvPr id="36" name="Straight Arrow Connector 35">
          <a:extLst>
            <a:ext uri="{FF2B5EF4-FFF2-40B4-BE49-F238E27FC236}">
              <a16:creationId xmlns:a16="http://schemas.microsoft.com/office/drawing/2014/main" id="{00000000-0008-0000-0800-000024000000}"/>
            </a:ext>
          </a:extLst>
        </xdr:cNvPr>
        <xdr:cNvCxnSpPr/>
      </xdr:nvCxnSpPr>
      <xdr:spPr>
        <a:xfrm flipH="1">
          <a:off x="8196944" y="9078683"/>
          <a:ext cx="1" cy="1915887"/>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48</xdr:row>
      <xdr:rowOff>163286</xdr:rowOff>
    </xdr:from>
    <xdr:to>
      <xdr:col>9</xdr:col>
      <xdr:colOff>468086</xdr:colOff>
      <xdr:row>50</xdr:row>
      <xdr:rowOff>76200</xdr:rowOff>
    </xdr:to>
    <xdr:sp macro="" textlink="">
      <xdr:nvSpPr>
        <xdr:cNvPr id="37" name="TextBox 36">
          <a:extLst>
            <a:ext uri="{FF2B5EF4-FFF2-40B4-BE49-F238E27FC236}">
              <a16:creationId xmlns:a16="http://schemas.microsoft.com/office/drawing/2014/main" id="{00000000-0008-0000-0800-000025000000}"/>
            </a:ext>
          </a:extLst>
        </xdr:cNvPr>
        <xdr:cNvSpPr txBox="1"/>
      </xdr:nvSpPr>
      <xdr:spPr>
        <a:xfrm>
          <a:off x="5377543" y="1006166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10</xdr:col>
      <xdr:colOff>152400</xdr:colOff>
      <xdr:row>55</xdr:row>
      <xdr:rowOff>250372</xdr:rowOff>
    </xdr:from>
    <xdr:to>
      <xdr:col>10</xdr:col>
      <xdr:colOff>500743</xdr:colOff>
      <xdr:row>57</xdr:row>
      <xdr:rowOff>43542</xdr:rowOff>
    </xdr:to>
    <xdr:sp macro="" textlink="">
      <xdr:nvSpPr>
        <xdr:cNvPr id="38" name="TextBox 37">
          <a:extLst>
            <a:ext uri="{FF2B5EF4-FFF2-40B4-BE49-F238E27FC236}">
              <a16:creationId xmlns:a16="http://schemas.microsoft.com/office/drawing/2014/main" id="{00000000-0008-0000-0800-000026000000}"/>
            </a:ext>
          </a:extLst>
        </xdr:cNvPr>
        <xdr:cNvSpPr txBox="1"/>
      </xdr:nvSpPr>
      <xdr:spPr>
        <a:xfrm>
          <a:off x="6164580" y="11314612"/>
          <a:ext cx="348343" cy="219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11</xdr:col>
      <xdr:colOff>141515</xdr:colOff>
      <xdr:row>47</xdr:row>
      <xdr:rowOff>43544</xdr:rowOff>
    </xdr:from>
    <xdr:to>
      <xdr:col>11</xdr:col>
      <xdr:colOff>489858</xdr:colOff>
      <xdr:row>48</xdr:row>
      <xdr:rowOff>152401</xdr:rowOff>
    </xdr:to>
    <xdr:sp macro="" textlink="">
      <xdr:nvSpPr>
        <xdr:cNvPr id="39" name="TextBox 38">
          <a:extLst>
            <a:ext uri="{FF2B5EF4-FFF2-40B4-BE49-F238E27FC236}">
              <a16:creationId xmlns:a16="http://schemas.microsoft.com/office/drawing/2014/main" id="{00000000-0008-0000-0800-000027000000}"/>
            </a:ext>
          </a:extLst>
        </xdr:cNvPr>
        <xdr:cNvSpPr txBox="1"/>
      </xdr:nvSpPr>
      <xdr:spPr>
        <a:xfrm>
          <a:off x="6763295" y="976666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11</xdr:col>
      <xdr:colOff>413656</xdr:colOff>
      <xdr:row>51</xdr:row>
      <xdr:rowOff>87085</xdr:rowOff>
    </xdr:from>
    <xdr:to>
      <xdr:col>12</xdr:col>
      <xdr:colOff>152399</xdr:colOff>
      <xdr:row>53</xdr:row>
      <xdr:rowOff>21770</xdr:rowOff>
    </xdr:to>
    <xdr:sp macro="" textlink="">
      <xdr:nvSpPr>
        <xdr:cNvPr id="40" name="TextBox 39">
          <a:extLst>
            <a:ext uri="{FF2B5EF4-FFF2-40B4-BE49-F238E27FC236}">
              <a16:creationId xmlns:a16="http://schemas.microsoft.com/office/drawing/2014/main" id="{00000000-0008-0000-0800-000028000000}"/>
            </a:ext>
          </a:extLst>
        </xdr:cNvPr>
        <xdr:cNvSpPr txBox="1"/>
      </xdr:nvSpPr>
      <xdr:spPr>
        <a:xfrm>
          <a:off x="7035436" y="10526485"/>
          <a:ext cx="348343"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B</a:t>
          </a:r>
          <a:endParaRPr lang="en-US" sz="1100" b="1">
            <a:solidFill>
              <a:srgbClr val="0197C9"/>
            </a:solidFill>
          </a:endParaRPr>
        </a:p>
      </xdr:txBody>
    </xdr:sp>
    <xdr:clientData/>
  </xdr:twoCellAnchor>
  <xdr:twoCellAnchor>
    <xdr:from>
      <xdr:col>8</xdr:col>
      <xdr:colOff>272143</xdr:colOff>
      <xdr:row>21</xdr:row>
      <xdr:rowOff>114300</xdr:rowOff>
    </xdr:from>
    <xdr:to>
      <xdr:col>8</xdr:col>
      <xdr:colOff>272143</xdr:colOff>
      <xdr:row>61</xdr:row>
      <xdr:rowOff>163285</xdr:rowOff>
    </xdr:to>
    <xdr:cxnSp macro="">
      <xdr:nvCxnSpPr>
        <xdr:cNvPr id="51" name="Straight Connector 50">
          <a:extLst>
            <a:ext uri="{FF2B5EF4-FFF2-40B4-BE49-F238E27FC236}">
              <a16:creationId xmlns:a16="http://schemas.microsoft.com/office/drawing/2014/main" id="{00000000-0008-0000-0800-000033000000}"/>
            </a:ext>
          </a:extLst>
        </xdr:cNvPr>
        <xdr:cNvCxnSpPr/>
      </xdr:nvCxnSpPr>
      <xdr:spPr>
        <a:xfrm>
          <a:off x="4737463" y="4472940"/>
          <a:ext cx="0" cy="78975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xdr:colOff>
      <xdr:row>64</xdr:row>
      <xdr:rowOff>68580</xdr:rowOff>
    </xdr:from>
    <xdr:to>
      <xdr:col>5</xdr:col>
      <xdr:colOff>108857</xdr:colOff>
      <xdr:row>71</xdr:row>
      <xdr:rowOff>159669</xdr:rowOff>
    </xdr:to>
    <xdr:pic>
      <xdr:nvPicPr>
        <xdr:cNvPr id="2" name="Picture 8">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12885420"/>
          <a:ext cx="3062151" cy="1264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xdr:colOff>
      <xdr:row>1</xdr:row>
      <xdr:rowOff>0</xdr:rowOff>
    </xdr:from>
    <xdr:to>
      <xdr:col>13</xdr:col>
      <xdr:colOff>274320</xdr:colOff>
      <xdr:row>4</xdr:row>
      <xdr:rowOff>15240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220980" y="106680"/>
          <a:ext cx="782574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latin typeface="Times New Roman" panose="02020603050405020304" pitchFamily="18" charset="0"/>
              <a:cs typeface="Times New Roman" panose="02020603050405020304" pitchFamily="18" charset="0"/>
            </a:rPr>
            <a:t>FELLFAB</a:t>
          </a:r>
          <a:r>
            <a:rPr lang="en-US" sz="2400" b="1" baseline="30000">
              <a:solidFill>
                <a:schemeClr val="bg1"/>
              </a:solidFill>
              <a:latin typeface="Times New Roman" panose="02020603050405020304" pitchFamily="18" charset="0"/>
              <a:cs typeface="Times New Roman" panose="02020603050405020304" pitchFamily="18" charset="0"/>
            </a:rPr>
            <a:t>®</a:t>
          </a:r>
          <a:r>
            <a:rPr lang="en-US" sz="2400" b="1">
              <a:solidFill>
                <a:schemeClr val="bg1"/>
              </a:solidFill>
            </a:rPr>
            <a:t> </a:t>
          </a:r>
          <a:r>
            <a:rPr lang="en-US" sz="2400" b="0">
              <a:solidFill>
                <a:schemeClr val="bg1"/>
              </a:solidFill>
            </a:rPr>
            <a:t>ELEVATOR</a:t>
          </a:r>
          <a:r>
            <a:rPr lang="en-US" sz="2400" b="0" baseline="0">
              <a:solidFill>
                <a:schemeClr val="bg1"/>
              </a:solidFill>
            </a:rPr>
            <a:t> PAD | </a:t>
          </a:r>
          <a:r>
            <a:rPr lang="en-US" sz="2000" b="0" baseline="0">
              <a:solidFill>
                <a:schemeClr val="bg1"/>
              </a:solidFill>
            </a:rPr>
            <a:t>ORDER/QUOTE FORM</a:t>
          </a:r>
          <a:endParaRPr lang="en-US" sz="2000" b="0">
            <a:solidFill>
              <a:schemeClr val="bg1"/>
            </a:solidFill>
          </a:endParaRPr>
        </a:p>
      </xdr:txBody>
    </xdr:sp>
    <xdr:clientData/>
  </xdr:twoCellAnchor>
  <xdr:twoCellAnchor>
    <xdr:from>
      <xdr:col>8</xdr:col>
      <xdr:colOff>388620</xdr:colOff>
      <xdr:row>1</xdr:row>
      <xdr:rowOff>0</xdr:rowOff>
    </xdr:from>
    <xdr:to>
      <xdr:col>17</xdr:col>
      <xdr:colOff>0</xdr:colOff>
      <xdr:row>4</xdr:row>
      <xdr:rowOff>106680</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4853940" y="106680"/>
          <a:ext cx="520446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1">
              <a:solidFill>
                <a:schemeClr val="bg1"/>
              </a:solidFill>
            </a:rPr>
            <a:t>FELCO® Elevator Pads</a:t>
          </a:r>
        </a:p>
        <a:p>
          <a:pPr algn="r"/>
          <a:r>
            <a:rPr lang="en-US" sz="1400" b="1">
              <a:solidFill>
                <a:schemeClr val="bg1"/>
              </a:solidFill>
            </a:rPr>
            <a:t> &amp; Accessories</a:t>
          </a:r>
        </a:p>
      </xdr:txBody>
    </xdr:sp>
    <xdr:clientData/>
  </xdr:twoCellAnchor>
  <xdr:twoCellAnchor>
    <xdr:from>
      <xdr:col>6</xdr:col>
      <xdr:colOff>272142</xdr:colOff>
      <xdr:row>11</xdr:row>
      <xdr:rowOff>43543</xdr:rowOff>
    </xdr:from>
    <xdr:to>
      <xdr:col>6</xdr:col>
      <xdr:colOff>291552</xdr:colOff>
      <xdr:row>19</xdr:row>
      <xdr:rowOff>206829</xdr:rowOff>
    </xdr:to>
    <xdr:cxnSp macro="">
      <xdr:nvCxnSpPr>
        <xdr:cNvPr id="5" name="Straight Connector 4">
          <a:extLst>
            <a:ext uri="{FF2B5EF4-FFF2-40B4-BE49-F238E27FC236}">
              <a16:creationId xmlns:a16="http://schemas.microsoft.com/office/drawing/2014/main" id="{00000000-0008-0000-0900-000005000000}"/>
            </a:ext>
          </a:extLst>
        </xdr:cNvPr>
        <xdr:cNvCxnSpPr/>
      </xdr:nvCxnSpPr>
      <xdr:spPr>
        <a:xfrm>
          <a:off x="3518262" y="2245723"/>
          <a:ext cx="19410" cy="1923506"/>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413904</xdr:colOff>
      <xdr:row>29</xdr:row>
      <xdr:rowOff>0</xdr:rowOff>
    </xdr:from>
    <xdr:to>
      <xdr:col>8</xdr:col>
      <xdr:colOff>38099</xdr:colOff>
      <xdr:row>61</xdr:row>
      <xdr:rowOff>76200</xdr:rowOff>
    </xdr:to>
    <xdr:sp macro="" textlink="">
      <xdr:nvSpPr>
        <xdr:cNvPr id="6" name="Rectangle 5">
          <a:extLst>
            <a:ext uri="{FF2B5EF4-FFF2-40B4-BE49-F238E27FC236}">
              <a16:creationId xmlns:a16="http://schemas.microsoft.com/office/drawing/2014/main" id="{00000000-0008-0000-0900-000006000000}"/>
            </a:ext>
          </a:extLst>
        </xdr:cNvPr>
        <xdr:cNvSpPr/>
      </xdr:nvSpPr>
      <xdr:spPr>
        <a:xfrm>
          <a:off x="1221624" y="6035040"/>
          <a:ext cx="3281795" cy="62484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283028</xdr:colOff>
      <xdr:row>29</xdr:row>
      <xdr:rowOff>0</xdr:rowOff>
    </xdr:from>
    <xdr:to>
      <xdr:col>1</xdr:col>
      <xdr:colOff>293914</xdr:colOff>
      <xdr:row>39</xdr:row>
      <xdr:rowOff>76200</xdr:rowOff>
    </xdr:to>
    <xdr:cxnSp macro="">
      <xdr:nvCxnSpPr>
        <xdr:cNvPr id="7" name="Straight Arrow Connector 6">
          <a:extLst>
            <a:ext uri="{FF2B5EF4-FFF2-40B4-BE49-F238E27FC236}">
              <a16:creationId xmlns:a16="http://schemas.microsoft.com/office/drawing/2014/main" id="{00000000-0008-0000-0900-000007000000}"/>
            </a:ext>
          </a:extLst>
        </xdr:cNvPr>
        <xdr:cNvCxnSpPr/>
      </xdr:nvCxnSpPr>
      <xdr:spPr>
        <a:xfrm flipH="1" flipV="1">
          <a:off x="481148" y="6035040"/>
          <a:ext cx="10886" cy="198120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283028</xdr:colOff>
      <xdr:row>42</xdr:row>
      <xdr:rowOff>206828</xdr:rowOff>
    </xdr:from>
    <xdr:to>
      <xdr:col>1</xdr:col>
      <xdr:colOff>283028</xdr:colOff>
      <xdr:row>61</xdr:row>
      <xdr:rowOff>21771</xdr:rowOff>
    </xdr:to>
    <xdr:cxnSp macro="">
      <xdr:nvCxnSpPr>
        <xdr:cNvPr id="8" name="Straight Arrow Connector 7">
          <a:extLst>
            <a:ext uri="{FF2B5EF4-FFF2-40B4-BE49-F238E27FC236}">
              <a16:creationId xmlns:a16="http://schemas.microsoft.com/office/drawing/2014/main" id="{00000000-0008-0000-0900-000008000000}"/>
            </a:ext>
          </a:extLst>
        </xdr:cNvPr>
        <xdr:cNvCxnSpPr/>
      </xdr:nvCxnSpPr>
      <xdr:spPr>
        <a:xfrm>
          <a:off x="481148" y="8687888"/>
          <a:ext cx="0" cy="354112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108857</xdr:colOff>
      <xdr:row>26</xdr:row>
      <xdr:rowOff>21849</xdr:rowOff>
    </xdr:from>
    <xdr:to>
      <xdr:col>8</xdr:col>
      <xdr:colOff>119743</xdr:colOff>
      <xdr:row>26</xdr:row>
      <xdr:rowOff>30635</xdr:rowOff>
    </xdr:to>
    <xdr:cxnSp macro="">
      <xdr:nvCxnSpPr>
        <xdr:cNvPr id="9" name="Straight Arrow Connector 8">
          <a:extLst>
            <a:ext uri="{FF2B5EF4-FFF2-40B4-BE49-F238E27FC236}">
              <a16:creationId xmlns:a16="http://schemas.microsoft.com/office/drawing/2014/main" id="{00000000-0008-0000-0900-000009000000}"/>
            </a:ext>
          </a:extLst>
        </xdr:cNvPr>
        <xdr:cNvCxnSpPr/>
      </xdr:nvCxnSpPr>
      <xdr:spPr>
        <a:xfrm flipV="1">
          <a:off x="3668486" y="5334078"/>
          <a:ext cx="1230086" cy="8786"/>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381003</xdr:colOff>
      <xdr:row>26</xdr:row>
      <xdr:rowOff>54429</xdr:rowOff>
    </xdr:from>
    <xdr:to>
      <xdr:col>4</xdr:col>
      <xdr:colOff>0</xdr:colOff>
      <xdr:row>26</xdr:row>
      <xdr:rowOff>54429</xdr:rowOff>
    </xdr:to>
    <xdr:cxnSp macro="">
      <xdr:nvCxnSpPr>
        <xdr:cNvPr id="10" name="Straight Arrow Connector 9">
          <a:extLst>
            <a:ext uri="{FF2B5EF4-FFF2-40B4-BE49-F238E27FC236}">
              <a16:creationId xmlns:a16="http://schemas.microsoft.com/office/drawing/2014/main" id="{00000000-0008-0000-0900-00000A000000}"/>
            </a:ext>
          </a:extLst>
        </xdr:cNvPr>
        <xdr:cNvCxnSpPr/>
      </xdr:nvCxnSpPr>
      <xdr:spPr>
        <a:xfrm flipH="1">
          <a:off x="1502232" y="5366658"/>
          <a:ext cx="838197"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594363</xdr:colOff>
      <xdr:row>30</xdr:row>
      <xdr:rowOff>53340</xdr:rowOff>
    </xdr:from>
    <xdr:to>
      <xdr:col>11</xdr:col>
      <xdr:colOff>87087</xdr:colOff>
      <xdr:row>35</xdr:row>
      <xdr:rowOff>76200</xdr:rowOff>
    </xdr:to>
    <xdr:sp macro="" textlink="">
      <xdr:nvSpPr>
        <xdr:cNvPr id="11" name="Rectangle 10">
          <a:extLst>
            <a:ext uri="{FF2B5EF4-FFF2-40B4-BE49-F238E27FC236}">
              <a16:creationId xmlns:a16="http://schemas.microsoft.com/office/drawing/2014/main" id="{00000000-0008-0000-0900-00000B000000}"/>
            </a:ext>
          </a:extLst>
        </xdr:cNvPr>
        <xdr:cNvSpPr/>
      </xdr:nvSpPr>
      <xdr:spPr>
        <a:xfrm>
          <a:off x="5852163" y="6062254"/>
          <a:ext cx="929638"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19049</xdr:colOff>
      <xdr:row>25</xdr:row>
      <xdr:rowOff>152400</xdr:rowOff>
    </xdr:from>
    <xdr:to>
      <xdr:col>12</xdr:col>
      <xdr:colOff>511628</xdr:colOff>
      <xdr:row>42</xdr:row>
      <xdr:rowOff>76200</xdr:rowOff>
    </xdr:to>
    <xdr:sp macro="" textlink="">
      <xdr:nvSpPr>
        <xdr:cNvPr id="12" name="Rectangle 11">
          <a:extLst>
            <a:ext uri="{FF2B5EF4-FFF2-40B4-BE49-F238E27FC236}">
              <a16:creationId xmlns:a16="http://schemas.microsoft.com/office/drawing/2014/main" id="{00000000-0008-0000-0900-00000C000000}"/>
            </a:ext>
          </a:extLst>
        </xdr:cNvPr>
        <xdr:cNvSpPr/>
      </xdr:nvSpPr>
      <xdr:spPr>
        <a:xfrm>
          <a:off x="5276849" y="5290457"/>
          <a:ext cx="2462893"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29</xdr:row>
      <xdr:rowOff>130629</xdr:rowOff>
    </xdr:from>
    <xdr:to>
      <xdr:col>9</xdr:col>
      <xdr:colOff>563336</xdr:colOff>
      <xdr:row>29</xdr:row>
      <xdr:rowOff>130629</xdr:rowOff>
    </xdr:to>
    <xdr:cxnSp macro="">
      <xdr:nvCxnSpPr>
        <xdr:cNvPr id="13" name="Straight Arrow Connector 12">
          <a:extLst>
            <a:ext uri="{FF2B5EF4-FFF2-40B4-BE49-F238E27FC236}">
              <a16:creationId xmlns:a16="http://schemas.microsoft.com/office/drawing/2014/main" id="{00000000-0008-0000-0900-00000D000000}"/>
            </a:ext>
          </a:extLst>
        </xdr:cNvPr>
        <xdr:cNvCxnSpPr/>
      </xdr:nvCxnSpPr>
      <xdr:spPr>
        <a:xfrm>
          <a:off x="5268686" y="616566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43543</xdr:colOff>
      <xdr:row>36</xdr:row>
      <xdr:rowOff>228601</xdr:rowOff>
    </xdr:from>
    <xdr:to>
      <xdr:col>11</xdr:col>
      <xdr:colOff>97971</xdr:colOff>
      <xdr:row>36</xdr:row>
      <xdr:rowOff>228601</xdr:rowOff>
    </xdr:to>
    <xdr:cxnSp macro="">
      <xdr:nvCxnSpPr>
        <xdr:cNvPr id="14" name="Straight Arrow Connector 13">
          <a:extLst>
            <a:ext uri="{FF2B5EF4-FFF2-40B4-BE49-F238E27FC236}">
              <a16:creationId xmlns:a16="http://schemas.microsoft.com/office/drawing/2014/main" id="{00000000-0008-0000-0900-00000E000000}"/>
            </a:ext>
          </a:extLst>
        </xdr:cNvPr>
        <xdr:cNvCxnSpPr/>
      </xdr:nvCxnSpPr>
      <xdr:spPr>
        <a:xfrm>
          <a:off x="5617029" y="7304315"/>
          <a:ext cx="1491342"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32655</xdr:colOff>
      <xdr:row>25</xdr:row>
      <xdr:rowOff>163285</xdr:rowOff>
    </xdr:from>
    <xdr:to>
      <xdr:col>12</xdr:col>
      <xdr:colOff>32656</xdr:colOff>
      <xdr:row>30</xdr:row>
      <xdr:rowOff>43543</xdr:rowOff>
    </xdr:to>
    <xdr:cxnSp macro="">
      <xdr:nvCxnSpPr>
        <xdr:cNvPr id="15" name="Straight Arrow Connector 14">
          <a:extLst>
            <a:ext uri="{FF2B5EF4-FFF2-40B4-BE49-F238E27FC236}">
              <a16:creationId xmlns:a16="http://schemas.microsoft.com/office/drawing/2014/main" id="{00000000-0008-0000-0900-00000F000000}"/>
            </a:ext>
          </a:extLst>
        </xdr:cNvPr>
        <xdr:cNvCxnSpPr/>
      </xdr:nvCxnSpPr>
      <xdr:spPr>
        <a:xfrm flipH="1">
          <a:off x="7260769" y="5301342"/>
          <a:ext cx="1" cy="7511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315686</xdr:colOff>
      <xdr:row>26</xdr:row>
      <xdr:rowOff>10884</xdr:rowOff>
    </xdr:from>
    <xdr:to>
      <xdr:col>12</xdr:col>
      <xdr:colOff>315687</xdr:colOff>
      <xdr:row>35</xdr:row>
      <xdr:rowOff>130628</xdr:rowOff>
    </xdr:to>
    <xdr:cxnSp macro="">
      <xdr:nvCxnSpPr>
        <xdr:cNvPr id="16" name="Straight Arrow Connector 15">
          <a:extLst>
            <a:ext uri="{FF2B5EF4-FFF2-40B4-BE49-F238E27FC236}">
              <a16:creationId xmlns:a16="http://schemas.microsoft.com/office/drawing/2014/main" id="{00000000-0008-0000-0900-000010000000}"/>
            </a:ext>
          </a:extLst>
        </xdr:cNvPr>
        <xdr:cNvCxnSpPr/>
      </xdr:nvCxnSpPr>
      <xdr:spPr>
        <a:xfrm flipH="1">
          <a:off x="7620000" y="5323113"/>
          <a:ext cx="1" cy="170905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29</xdr:row>
      <xdr:rowOff>163286</xdr:rowOff>
    </xdr:from>
    <xdr:to>
      <xdr:col>9</xdr:col>
      <xdr:colOff>468086</xdr:colOff>
      <xdr:row>31</xdr:row>
      <xdr:rowOff>76200</xdr:rowOff>
    </xdr:to>
    <xdr:sp macro="" textlink="">
      <xdr:nvSpPr>
        <xdr:cNvPr id="17" name="TextBox 16">
          <a:extLst>
            <a:ext uri="{FF2B5EF4-FFF2-40B4-BE49-F238E27FC236}">
              <a16:creationId xmlns:a16="http://schemas.microsoft.com/office/drawing/2014/main" id="{00000000-0008-0000-0900-000011000000}"/>
            </a:ext>
          </a:extLst>
        </xdr:cNvPr>
        <xdr:cNvSpPr txBox="1"/>
      </xdr:nvSpPr>
      <xdr:spPr>
        <a:xfrm>
          <a:off x="537754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10</xdr:col>
      <xdr:colOff>152400</xdr:colOff>
      <xdr:row>36</xdr:row>
      <xdr:rowOff>250372</xdr:rowOff>
    </xdr:from>
    <xdr:to>
      <xdr:col>10</xdr:col>
      <xdr:colOff>500743</xdr:colOff>
      <xdr:row>38</xdr:row>
      <xdr:rowOff>43542</xdr:rowOff>
    </xdr:to>
    <xdr:sp macro="" textlink="">
      <xdr:nvSpPr>
        <xdr:cNvPr id="18" name="TextBox 17">
          <a:extLst>
            <a:ext uri="{FF2B5EF4-FFF2-40B4-BE49-F238E27FC236}">
              <a16:creationId xmlns:a16="http://schemas.microsoft.com/office/drawing/2014/main" id="{00000000-0008-0000-0900-000012000000}"/>
            </a:ext>
          </a:extLst>
        </xdr:cNvPr>
        <xdr:cNvSpPr txBox="1"/>
      </xdr:nvSpPr>
      <xdr:spPr>
        <a:xfrm>
          <a:off x="616458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11</xdr:col>
      <xdr:colOff>141515</xdr:colOff>
      <xdr:row>28</xdr:row>
      <xdr:rowOff>43544</xdr:rowOff>
    </xdr:from>
    <xdr:to>
      <xdr:col>11</xdr:col>
      <xdr:colOff>489858</xdr:colOff>
      <xdr:row>29</xdr:row>
      <xdr:rowOff>152401</xdr:rowOff>
    </xdr:to>
    <xdr:sp macro="" textlink="">
      <xdr:nvSpPr>
        <xdr:cNvPr id="19" name="TextBox 18">
          <a:extLst>
            <a:ext uri="{FF2B5EF4-FFF2-40B4-BE49-F238E27FC236}">
              <a16:creationId xmlns:a16="http://schemas.microsoft.com/office/drawing/2014/main" id="{00000000-0008-0000-0900-000013000000}"/>
            </a:ext>
          </a:extLst>
        </xdr:cNvPr>
        <xdr:cNvSpPr txBox="1"/>
      </xdr:nvSpPr>
      <xdr:spPr>
        <a:xfrm>
          <a:off x="676329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11</xdr:col>
      <xdr:colOff>435428</xdr:colOff>
      <xdr:row>32</xdr:row>
      <xdr:rowOff>87085</xdr:rowOff>
    </xdr:from>
    <xdr:to>
      <xdr:col>12</xdr:col>
      <xdr:colOff>174171</xdr:colOff>
      <xdr:row>34</xdr:row>
      <xdr:rowOff>21770</xdr:rowOff>
    </xdr:to>
    <xdr:sp macro="" textlink="">
      <xdr:nvSpPr>
        <xdr:cNvPr id="20" name="TextBox 19">
          <a:extLst>
            <a:ext uri="{FF2B5EF4-FFF2-40B4-BE49-F238E27FC236}">
              <a16:creationId xmlns:a16="http://schemas.microsoft.com/office/drawing/2014/main" id="{00000000-0008-0000-0900-000014000000}"/>
            </a:ext>
          </a:extLst>
        </xdr:cNvPr>
        <xdr:cNvSpPr txBox="1"/>
      </xdr:nvSpPr>
      <xdr:spPr>
        <a:xfrm>
          <a:off x="7057208" y="6663145"/>
          <a:ext cx="348343"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B</a:t>
          </a:r>
          <a:endParaRPr lang="en-US" sz="1100" b="1"/>
        </a:p>
      </xdr:txBody>
    </xdr:sp>
    <xdr:clientData/>
  </xdr:twoCellAnchor>
  <xdr:twoCellAnchor>
    <xdr:from>
      <xdr:col>14</xdr:col>
      <xdr:colOff>563883</xdr:colOff>
      <xdr:row>30</xdr:row>
      <xdr:rowOff>53340</xdr:rowOff>
    </xdr:from>
    <xdr:to>
      <xdr:col>16</xdr:col>
      <xdr:colOff>108858</xdr:colOff>
      <xdr:row>35</xdr:row>
      <xdr:rowOff>76200</xdr:rowOff>
    </xdr:to>
    <xdr:sp macro="" textlink="">
      <xdr:nvSpPr>
        <xdr:cNvPr id="21" name="Rectangle 20">
          <a:extLst>
            <a:ext uri="{FF2B5EF4-FFF2-40B4-BE49-F238E27FC236}">
              <a16:creationId xmlns:a16="http://schemas.microsoft.com/office/drawing/2014/main" id="{00000000-0008-0000-0900-000015000000}"/>
            </a:ext>
          </a:extLst>
        </xdr:cNvPr>
        <xdr:cNvSpPr/>
      </xdr:nvSpPr>
      <xdr:spPr>
        <a:xfrm>
          <a:off x="8913226" y="6062254"/>
          <a:ext cx="796832" cy="91548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10886</xdr:colOff>
      <xdr:row>25</xdr:row>
      <xdr:rowOff>152400</xdr:rowOff>
    </xdr:from>
    <xdr:to>
      <xdr:col>18</xdr:col>
      <xdr:colOff>337457</xdr:colOff>
      <xdr:row>42</xdr:row>
      <xdr:rowOff>76200</xdr:rowOff>
    </xdr:to>
    <xdr:sp macro="" textlink="">
      <xdr:nvSpPr>
        <xdr:cNvPr id="22" name="Rectangle 21">
          <a:extLst>
            <a:ext uri="{FF2B5EF4-FFF2-40B4-BE49-F238E27FC236}">
              <a16:creationId xmlns:a16="http://schemas.microsoft.com/office/drawing/2014/main" id="{00000000-0008-0000-0900-000016000000}"/>
            </a:ext>
          </a:extLst>
        </xdr:cNvPr>
        <xdr:cNvSpPr/>
      </xdr:nvSpPr>
      <xdr:spPr>
        <a:xfrm>
          <a:off x="8675915" y="5290457"/>
          <a:ext cx="2373085" cy="3069772"/>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10886</xdr:colOff>
      <xdr:row>29</xdr:row>
      <xdr:rowOff>130629</xdr:rowOff>
    </xdr:from>
    <xdr:to>
      <xdr:col>14</xdr:col>
      <xdr:colOff>563336</xdr:colOff>
      <xdr:row>29</xdr:row>
      <xdr:rowOff>130629</xdr:rowOff>
    </xdr:to>
    <xdr:cxnSp macro="">
      <xdr:nvCxnSpPr>
        <xdr:cNvPr id="23" name="Straight Arrow Connector 22">
          <a:extLst>
            <a:ext uri="{FF2B5EF4-FFF2-40B4-BE49-F238E27FC236}">
              <a16:creationId xmlns:a16="http://schemas.microsoft.com/office/drawing/2014/main" id="{00000000-0008-0000-0900-000017000000}"/>
            </a:ext>
          </a:extLst>
        </xdr:cNvPr>
        <xdr:cNvCxnSpPr/>
      </xdr:nvCxnSpPr>
      <xdr:spPr>
        <a:xfrm>
          <a:off x="8286206" y="616566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43543</xdr:colOff>
      <xdr:row>36</xdr:row>
      <xdr:rowOff>228601</xdr:rowOff>
    </xdr:from>
    <xdr:to>
      <xdr:col>16</xdr:col>
      <xdr:colOff>163285</xdr:colOff>
      <xdr:row>36</xdr:row>
      <xdr:rowOff>228601</xdr:rowOff>
    </xdr:to>
    <xdr:cxnSp macro="">
      <xdr:nvCxnSpPr>
        <xdr:cNvPr id="24" name="Straight Arrow Connector 23">
          <a:extLst>
            <a:ext uri="{FF2B5EF4-FFF2-40B4-BE49-F238E27FC236}">
              <a16:creationId xmlns:a16="http://schemas.microsoft.com/office/drawing/2014/main" id="{00000000-0008-0000-0900-000018000000}"/>
            </a:ext>
          </a:extLst>
        </xdr:cNvPr>
        <xdr:cNvCxnSpPr/>
      </xdr:nvCxnSpPr>
      <xdr:spPr>
        <a:xfrm>
          <a:off x="8708572" y="7304315"/>
          <a:ext cx="1371599"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576941</xdr:colOff>
      <xdr:row>25</xdr:row>
      <xdr:rowOff>163285</xdr:rowOff>
    </xdr:from>
    <xdr:to>
      <xdr:col>16</xdr:col>
      <xdr:colOff>576942</xdr:colOff>
      <xdr:row>30</xdr:row>
      <xdr:rowOff>43543</xdr:rowOff>
    </xdr:to>
    <xdr:cxnSp macro="">
      <xdr:nvCxnSpPr>
        <xdr:cNvPr id="25" name="Straight Arrow Connector 24">
          <a:extLst>
            <a:ext uri="{FF2B5EF4-FFF2-40B4-BE49-F238E27FC236}">
              <a16:creationId xmlns:a16="http://schemas.microsoft.com/office/drawing/2014/main" id="{00000000-0008-0000-0900-000019000000}"/>
            </a:ext>
          </a:extLst>
        </xdr:cNvPr>
        <xdr:cNvCxnSpPr/>
      </xdr:nvCxnSpPr>
      <xdr:spPr>
        <a:xfrm flipH="1">
          <a:off x="10178141" y="5301342"/>
          <a:ext cx="1" cy="7511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130629</xdr:colOff>
      <xdr:row>26</xdr:row>
      <xdr:rowOff>-1</xdr:rowOff>
    </xdr:from>
    <xdr:to>
      <xdr:col>18</xdr:col>
      <xdr:colOff>130630</xdr:colOff>
      <xdr:row>35</xdr:row>
      <xdr:rowOff>119743</xdr:rowOff>
    </xdr:to>
    <xdr:cxnSp macro="">
      <xdr:nvCxnSpPr>
        <xdr:cNvPr id="26" name="Straight Arrow Connector 25">
          <a:extLst>
            <a:ext uri="{FF2B5EF4-FFF2-40B4-BE49-F238E27FC236}">
              <a16:creationId xmlns:a16="http://schemas.microsoft.com/office/drawing/2014/main" id="{00000000-0008-0000-0900-00001A000000}"/>
            </a:ext>
          </a:extLst>
        </xdr:cNvPr>
        <xdr:cNvCxnSpPr/>
      </xdr:nvCxnSpPr>
      <xdr:spPr>
        <a:xfrm flipH="1">
          <a:off x="10842172" y="5312228"/>
          <a:ext cx="1" cy="170905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119743</xdr:colOff>
      <xdr:row>29</xdr:row>
      <xdr:rowOff>163286</xdr:rowOff>
    </xdr:from>
    <xdr:to>
      <xdr:col>14</xdr:col>
      <xdr:colOff>468086</xdr:colOff>
      <xdr:row>31</xdr:row>
      <xdr:rowOff>76200</xdr:rowOff>
    </xdr:to>
    <xdr:sp macro="" textlink="">
      <xdr:nvSpPr>
        <xdr:cNvPr id="27" name="TextBox 26">
          <a:extLst>
            <a:ext uri="{FF2B5EF4-FFF2-40B4-BE49-F238E27FC236}">
              <a16:creationId xmlns:a16="http://schemas.microsoft.com/office/drawing/2014/main" id="{00000000-0008-0000-0900-00001B000000}"/>
            </a:ext>
          </a:extLst>
        </xdr:cNvPr>
        <xdr:cNvSpPr txBox="1"/>
      </xdr:nvSpPr>
      <xdr:spPr>
        <a:xfrm>
          <a:off x="8395063" y="619832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15</xdr:col>
      <xdr:colOff>152400</xdr:colOff>
      <xdr:row>36</xdr:row>
      <xdr:rowOff>250372</xdr:rowOff>
    </xdr:from>
    <xdr:to>
      <xdr:col>15</xdr:col>
      <xdr:colOff>500743</xdr:colOff>
      <xdr:row>38</xdr:row>
      <xdr:rowOff>43542</xdr:rowOff>
    </xdr:to>
    <xdr:sp macro="" textlink="">
      <xdr:nvSpPr>
        <xdr:cNvPr id="28" name="TextBox 27">
          <a:extLst>
            <a:ext uri="{FF2B5EF4-FFF2-40B4-BE49-F238E27FC236}">
              <a16:creationId xmlns:a16="http://schemas.microsoft.com/office/drawing/2014/main" id="{00000000-0008-0000-0900-00001C000000}"/>
            </a:ext>
          </a:extLst>
        </xdr:cNvPr>
        <xdr:cNvSpPr txBox="1"/>
      </xdr:nvSpPr>
      <xdr:spPr>
        <a:xfrm>
          <a:off x="8991600" y="7527472"/>
          <a:ext cx="348343" cy="28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16</xdr:col>
      <xdr:colOff>141515</xdr:colOff>
      <xdr:row>28</xdr:row>
      <xdr:rowOff>43544</xdr:rowOff>
    </xdr:from>
    <xdr:to>
      <xdr:col>16</xdr:col>
      <xdr:colOff>489858</xdr:colOff>
      <xdr:row>29</xdr:row>
      <xdr:rowOff>152401</xdr:rowOff>
    </xdr:to>
    <xdr:sp macro="" textlink="">
      <xdr:nvSpPr>
        <xdr:cNvPr id="29" name="TextBox 28">
          <a:extLst>
            <a:ext uri="{FF2B5EF4-FFF2-40B4-BE49-F238E27FC236}">
              <a16:creationId xmlns:a16="http://schemas.microsoft.com/office/drawing/2014/main" id="{00000000-0008-0000-0900-00001D000000}"/>
            </a:ext>
          </a:extLst>
        </xdr:cNvPr>
        <xdr:cNvSpPr txBox="1"/>
      </xdr:nvSpPr>
      <xdr:spPr>
        <a:xfrm>
          <a:off x="9590315" y="590332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16</xdr:col>
      <xdr:colOff>522516</xdr:colOff>
      <xdr:row>32</xdr:row>
      <xdr:rowOff>87085</xdr:rowOff>
    </xdr:from>
    <xdr:to>
      <xdr:col>18</xdr:col>
      <xdr:colOff>76202</xdr:colOff>
      <xdr:row>34</xdr:row>
      <xdr:rowOff>21770</xdr:rowOff>
    </xdr:to>
    <xdr:sp macro="" textlink="">
      <xdr:nvSpPr>
        <xdr:cNvPr id="30" name="TextBox 29">
          <a:extLst>
            <a:ext uri="{FF2B5EF4-FFF2-40B4-BE49-F238E27FC236}">
              <a16:creationId xmlns:a16="http://schemas.microsoft.com/office/drawing/2014/main" id="{00000000-0008-0000-0900-00001E000000}"/>
            </a:ext>
          </a:extLst>
        </xdr:cNvPr>
        <xdr:cNvSpPr txBox="1"/>
      </xdr:nvSpPr>
      <xdr:spPr>
        <a:xfrm>
          <a:off x="10439402" y="6466114"/>
          <a:ext cx="348343" cy="283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B</a:t>
          </a:r>
          <a:endParaRPr lang="en-US" sz="1100" b="1">
            <a:solidFill>
              <a:srgbClr val="0197C9"/>
            </a:solidFill>
          </a:endParaRPr>
        </a:p>
      </xdr:txBody>
    </xdr:sp>
    <xdr:clientData/>
  </xdr:twoCellAnchor>
  <xdr:twoCellAnchor>
    <xdr:from>
      <xdr:col>9</xdr:col>
      <xdr:colOff>594362</xdr:colOff>
      <xdr:row>49</xdr:row>
      <xdr:rowOff>53340</xdr:rowOff>
    </xdr:from>
    <xdr:to>
      <xdr:col>11</xdr:col>
      <xdr:colOff>195943</xdr:colOff>
      <xdr:row>54</xdr:row>
      <xdr:rowOff>76200</xdr:rowOff>
    </xdr:to>
    <xdr:sp macro="" textlink="">
      <xdr:nvSpPr>
        <xdr:cNvPr id="31" name="Rectangle 30">
          <a:extLst>
            <a:ext uri="{FF2B5EF4-FFF2-40B4-BE49-F238E27FC236}">
              <a16:creationId xmlns:a16="http://schemas.microsoft.com/office/drawing/2014/main" id="{00000000-0008-0000-0900-00001F000000}"/>
            </a:ext>
          </a:extLst>
        </xdr:cNvPr>
        <xdr:cNvSpPr/>
      </xdr:nvSpPr>
      <xdr:spPr>
        <a:xfrm>
          <a:off x="5852162" y="10068197"/>
          <a:ext cx="962295" cy="893717"/>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44</xdr:row>
      <xdr:rowOff>152400</xdr:rowOff>
    </xdr:from>
    <xdr:to>
      <xdr:col>12</xdr:col>
      <xdr:colOff>533400</xdr:colOff>
      <xdr:row>61</xdr:row>
      <xdr:rowOff>76200</xdr:rowOff>
    </xdr:to>
    <xdr:sp macro="" textlink="">
      <xdr:nvSpPr>
        <xdr:cNvPr id="32" name="Rectangle 31">
          <a:extLst>
            <a:ext uri="{FF2B5EF4-FFF2-40B4-BE49-F238E27FC236}">
              <a16:creationId xmlns:a16="http://schemas.microsoft.com/office/drawing/2014/main" id="{00000000-0008-0000-0900-000020000000}"/>
            </a:ext>
          </a:extLst>
        </xdr:cNvPr>
        <xdr:cNvSpPr/>
      </xdr:nvSpPr>
      <xdr:spPr>
        <a:xfrm>
          <a:off x="5276850" y="9067800"/>
          <a:ext cx="2484664" cy="3135086"/>
        </a:xfrm>
        <a:prstGeom prst="rect">
          <a:avLst/>
        </a:prstGeom>
        <a:noFill/>
        <a:ln w="285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10886</xdr:colOff>
      <xdr:row>48</xdr:row>
      <xdr:rowOff>130629</xdr:rowOff>
    </xdr:from>
    <xdr:to>
      <xdr:col>9</xdr:col>
      <xdr:colOff>563336</xdr:colOff>
      <xdr:row>48</xdr:row>
      <xdr:rowOff>130629</xdr:rowOff>
    </xdr:to>
    <xdr:cxnSp macro="">
      <xdr:nvCxnSpPr>
        <xdr:cNvPr id="33" name="Straight Arrow Connector 32">
          <a:extLst>
            <a:ext uri="{FF2B5EF4-FFF2-40B4-BE49-F238E27FC236}">
              <a16:creationId xmlns:a16="http://schemas.microsoft.com/office/drawing/2014/main" id="{00000000-0008-0000-0900-000021000000}"/>
            </a:ext>
          </a:extLst>
        </xdr:cNvPr>
        <xdr:cNvCxnSpPr/>
      </xdr:nvCxnSpPr>
      <xdr:spPr>
        <a:xfrm>
          <a:off x="5268686" y="10029009"/>
          <a:ext cx="5524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43543</xdr:colOff>
      <xdr:row>56</xdr:row>
      <xdr:rowOff>1090</xdr:rowOff>
    </xdr:from>
    <xdr:to>
      <xdr:col>11</xdr:col>
      <xdr:colOff>206829</xdr:colOff>
      <xdr:row>56</xdr:row>
      <xdr:rowOff>1090</xdr:rowOff>
    </xdr:to>
    <xdr:cxnSp macro="">
      <xdr:nvCxnSpPr>
        <xdr:cNvPr id="34" name="Straight Arrow Connector 33">
          <a:extLst>
            <a:ext uri="{FF2B5EF4-FFF2-40B4-BE49-F238E27FC236}">
              <a16:creationId xmlns:a16="http://schemas.microsoft.com/office/drawing/2014/main" id="{00000000-0008-0000-0900-000022000000}"/>
            </a:ext>
          </a:extLst>
        </xdr:cNvPr>
        <xdr:cNvCxnSpPr/>
      </xdr:nvCxnSpPr>
      <xdr:spPr>
        <a:xfrm>
          <a:off x="5617029" y="11235147"/>
          <a:ext cx="160020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87084</xdr:colOff>
      <xdr:row>44</xdr:row>
      <xdr:rowOff>152399</xdr:rowOff>
    </xdr:from>
    <xdr:to>
      <xdr:col>12</xdr:col>
      <xdr:colOff>87085</xdr:colOff>
      <xdr:row>49</xdr:row>
      <xdr:rowOff>32657</xdr:rowOff>
    </xdr:to>
    <xdr:cxnSp macro="">
      <xdr:nvCxnSpPr>
        <xdr:cNvPr id="35" name="Straight Arrow Connector 34">
          <a:extLst>
            <a:ext uri="{FF2B5EF4-FFF2-40B4-BE49-F238E27FC236}">
              <a16:creationId xmlns:a16="http://schemas.microsoft.com/office/drawing/2014/main" id="{00000000-0008-0000-0900-000023000000}"/>
            </a:ext>
          </a:extLst>
        </xdr:cNvPr>
        <xdr:cNvCxnSpPr/>
      </xdr:nvCxnSpPr>
      <xdr:spPr>
        <a:xfrm flipH="1">
          <a:off x="7315198" y="9067799"/>
          <a:ext cx="1" cy="97971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391886</xdr:colOff>
      <xdr:row>44</xdr:row>
      <xdr:rowOff>163283</xdr:rowOff>
    </xdr:from>
    <xdr:to>
      <xdr:col>12</xdr:col>
      <xdr:colOff>391887</xdr:colOff>
      <xdr:row>54</xdr:row>
      <xdr:rowOff>108856</xdr:rowOff>
    </xdr:to>
    <xdr:cxnSp macro="">
      <xdr:nvCxnSpPr>
        <xdr:cNvPr id="36" name="Straight Arrow Connector 35">
          <a:extLst>
            <a:ext uri="{FF2B5EF4-FFF2-40B4-BE49-F238E27FC236}">
              <a16:creationId xmlns:a16="http://schemas.microsoft.com/office/drawing/2014/main" id="{00000000-0008-0000-0900-000024000000}"/>
            </a:ext>
          </a:extLst>
        </xdr:cNvPr>
        <xdr:cNvCxnSpPr/>
      </xdr:nvCxnSpPr>
      <xdr:spPr>
        <a:xfrm flipH="1">
          <a:off x="7620000" y="9078683"/>
          <a:ext cx="1" cy="1915887"/>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48</xdr:row>
      <xdr:rowOff>163286</xdr:rowOff>
    </xdr:from>
    <xdr:to>
      <xdr:col>9</xdr:col>
      <xdr:colOff>468086</xdr:colOff>
      <xdr:row>50</xdr:row>
      <xdr:rowOff>76200</xdr:rowOff>
    </xdr:to>
    <xdr:sp macro="" textlink="">
      <xdr:nvSpPr>
        <xdr:cNvPr id="37" name="TextBox 36">
          <a:extLst>
            <a:ext uri="{FF2B5EF4-FFF2-40B4-BE49-F238E27FC236}">
              <a16:creationId xmlns:a16="http://schemas.microsoft.com/office/drawing/2014/main" id="{00000000-0008-0000-0900-000025000000}"/>
            </a:ext>
          </a:extLst>
        </xdr:cNvPr>
        <xdr:cNvSpPr txBox="1"/>
      </xdr:nvSpPr>
      <xdr:spPr>
        <a:xfrm>
          <a:off x="5377543" y="10061666"/>
          <a:ext cx="348343" cy="27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L</a:t>
          </a:r>
        </a:p>
      </xdr:txBody>
    </xdr:sp>
    <xdr:clientData/>
  </xdr:twoCellAnchor>
  <xdr:twoCellAnchor>
    <xdr:from>
      <xdr:col>10</xdr:col>
      <xdr:colOff>152400</xdr:colOff>
      <xdr:row>55</xdr:row>
      <xdr:rowOff>250372</xdr:rowOff>
    </xdr:from>
    <xdr:to>
      <xdr:col>10</xdr:col>
      <xdr:colOff>500743</xdr:colOff>
      <xdr:row>57</xdr:row>
      <xdr:rowOff>43542</xdr:rowOff>
    </xdr:to>
    <xdr:sp macro="" textlink="">
      <xdr:nvSpPr>
        <xdr:cNvPr id="38" name="TextBox 37">
          <a:extLst>
            <a:ext uri="{FF2B5EF4-FFF2-40B4-BE49-F238E27FC236}">
              <a16:creationId xmlns:a16="http://schemas.microsoft.com/office/drawing/2014/main" id="{00000000-0008-0000-0900-000026000000}"/>
            </a:ext>
          </a:extLst>
        </xdr:cNvPr>
        <xdr:cNvSpPr txBox="1"/>
      </xdr:nvSpPr>
      <xdr:spPr>
        <a:xfrm>
          <a:off x="6164580" y="11314612"/>
          <a:ext cx="348343" cy="219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600" b="1">
              <a:solidFill>
                <a:srgbClr val="0197C9"/>
              </a:solidFill>
              <a:latin typeface="+mn-lt"/>
              <a:ea typeface="+mn-ea"/>
              <a:cs typeface="+mn-cs"/>
            </a:rPr>
            <a:t>R</a:t>
          </a:r>
        </a:p>
      </xdr:txBody>
    </xdr:sp>
    <xdr:clientData/>
  </xdr:twoCellAnchor>
  <xdr:twoCellAnchor>
    <xdr:from>
      <xdr:col>11</xdr:col>
      <xdr:colOff>141515</xdr:colOff>
      <xdr:row>47</xdr:row>
      <xdr:rowOff>43544</xdr:rowOff>
    </xdr:from>
    <xdr:to>
      <xdr:col>11</xdr:col>
      <xdr:colOff>489858</xdr:colOff>
      <xdr:row>48</xdr:row>
      <xdr:rowOff>152401</xdr:rowOff>
    </xdr:to>
    <xdr:sp macro="" textlink="">
      <xdr:nvSpPr>
        <xdr:cNvPr id="39" name="TextBox 38">
          <a:extLst>
            <a:ext uri="{FF2B5EF4-FFF2-40B4-BE49-F238E27FC236}">
              <a16:creationId xmlns:a16="http://schemas.microsoft.com/office/drawing/2014/main" id="{00000000-0008-0000-0900-000027000000}"/>
            </a:ext>
          </a:extLst>
        </xdr:cNvPr>
        <xdr:cNvSpPr txBox="1"/>
      </xdr:nvSpPr>
      <xdr:spPr>
        <a:xfrm>
          <a:off x="6763295" y="9766664"/>
          <a:ext cx="348343" cy="28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T</a:t>
          </a:r>
          <a:endParaRPr lang="en-US" sz="1100" b="1">
            <a:solidFill>
              <a:srgbClr val="0197C9"/>
            </a:solidFill>
          </a:endParaRPr>
        </a:p>
      </xdr:txBody>
    </xdr:sp>
    <xdr:clientData/>
  </xdr:twoCellAnchor>
  <xdr:twoCellAnchor>
    <xdr:from>
      <xdr:col>11</xdr:col>
      <xdr:colOff>413656</xdr:colOff>
      <xdr:row>51</xdr:row>
      <xdr:rowOff>87085</xdr:rowOff>
    </xdr:from>
    <xdr:to>
      <xdr:col>12</xdr:col>
      <xdr:colOff>152399</xdr:colOff>
      <xdr:row>53</xdr:row>
      <xdr:rowOff>21770</xdr:rowOff>
    </xdr:to>
    <xdr:sp macro="" textlink="">
      <xdr:nvSpPr>
        <xdr:cNvPr id="40" name="TextBox 39">
          <a:extLst>
            <a:ext uri="{FF2B5EF4-FFF2-40B4-BE49-F238E27FC236}">
              <a16:creationId xmlns:a16="http://schemas.microsoft.com/office/drawing/2014/main" id="{00000000-0008-0000-0900-000028000000}"/>
            </a:ext>
          </a:extLst>
        </xdr:cNvPr>
        <xdr:cNvSpPr txBox="1"/>
      </xdr:nvSpPr>
      <xdr:spPr>
        <a:xfrm>
          <a:off x="7035436" y="10526485"/>
          <a:ext cx="348343" cy="28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0197C9"/>
              </a:solidFill>
            </a:rPr>
            <a:t>B</a:t>
          </a:r>
          <a:endParaRPr lang="en-US" sz="1100" b="1">
            <a:solidFill>
              <a:srgbClr val="0197C9"/>
            </a:solidFill>
          </a:endParaRPr>
        </a:p>
      </xdr:txBody>
    </xdr:sp>
    <xdr:clientData/>
  </xdr:twoCellAnchor>
  <xdr:twoCellAnchor>
    <xdr:from>
      <xdr:col>8</xdr:col>
      <xdr:colOff>272143</xdr:colOff>
      <xdr:row>21</xdr:row>
      <xdr:rowOff>114300</xdr:rowOff>
    </xdr:from>
    <xdr:to>
      <xdr:col>8</xdr:col>
      <xdr:colOff>272143</xdr:colOff>
      <xdr:row>61</xdr:row>
      <xdr:rowOff>163285</xdr:rowOff>
    </xdr:to>
    <xdr:cxnSp macro="">
      <xdr:nvCxnSpPr>
        <xdr:cNvPr id="51" name="Straight Connector 50">
          <a:extLst>
            <a:ext uri="{FF2B5EF4-FFF2-40B4-BE49-F238E27FC236}">
              <a16:creationId xmlns:a16="http://schemas.microsoft.com/office/drawing/2014/main" id="{00000000-0008-0000-0900-000033000000}"/>
            </a:ext>
          </a:extLst>
        </xdr:cNvPr>
        <xdr:cNvCxnSpPr/>
      </xdr:nvCxnSpPr>
      <xdr:spPr>
        <a:xfrm>
          <a:off x="4737463" y="4472940"/>
          <a:ext cx="0" cy="78975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info@fellfab.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2.xml"/><Relationship Id="rId7" Type="http://schemas.openxmlformats.org/officeDocument/2006/relationships/oleObject" Target="../embeddings/oleObject2.bin"/><Relationship Id="rId12" Type="http://schemas.openxmlformats.org/officeDocument/2006/relationships/oleObject" Target="../embeddings/oleObject6.bin"/><Relationship Id="rId2" Type="http://schemas.openxmlformats.org/officeDocument/2006/relationships/printerSettings" Target="../printerSettings/printerSettings2.bin"/><Relationship Id="rId1" Type="http://schemas.openxmlformats.org/officeDocument/2006/relationships/hyperlink" Target="mailto:info@fellfab.com" TargetMode="External"/><Relationship Id="rId6" Type="http://schemas.openxmlformats.org/officeDocument/2006/relationships/image" Target="../media/image6.emf"/><Relationship Id="rId11" Type="http://schemas.openxmlformats.org/officeDocument/2006/relationships/oleObject" Target="../embeddings/oleObject5.bin"/><Relationship Id="rId5" Type="http://schemas.openxmlformats.org/officeDocument/2006/relationships/oleObject" Target="../embeddings/oleObject1.bin"/><Relationship Id="rId10" Type="http://schemas.openxmlformats.org/officeDocument/2006/relationships/oleObject" Target="../embeddings/oleObject4.bin"/><Relationship Id="rId4" Type="http://schemas.openxmlformats.org/officeDocument/2006/relationships/vmlDrawing" Target="../drawings/vmlDrawing2.vml"/><Relationship Id="rId9"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B1:AF79"/>
  <sheetViews>
    <sheetView showGridLines="0" tabSelected="1" zoomScaleNormal="100" zoomScaleSheetLayoutView="100" workbookViewId="0">
      <selection activeCell="E6" sqref="E6"/>
    </sheetView>
  </sheetViews>
  <sheetFormatPr defaultRowHeight="13.2" x14ac:dyDescent="0.25"/>
  <cols>
    <col min="1" max="1" width="2.88671875" customWidth="1"/>
    <col min="13" max="13" width="8.88671875" customWidth="1"/>
    <col min="18" max="18" width="2.6640625" customWidth="1"/>
    <col min="19" max="19" width="8.88671875" hidden="1" customWidth="1"/>
    <col min="20" max="20" width="20.6640625" hidden="1" customWidth="1"/>
    <col min="21" max="21" width="6.6640625" hidden="1" customWidth="1"/>
    <col min="22" max="22" width="11.109375" hidden="1" customWidth="1"/>
    <col min="23" max="26" width="8.88671875" hidden="1" customWidth="1"/>
    <col min="27" max="28" width="0" hidden="1" customWidth="1"/>
  </cols>
  <sheetData>
    <row r="1" spans="2:17" ht="8.4" customHeight="1" x14ac:dyDescent="0.25"/>
    <row r="2" spans="2:17" x14ac:dyDescent="0.25">
      <c r="B2" s="16"/>
      <c r="C2" s="14"/>
      <c r="D2" s="14"/>
      <c r="E2" s="14"/>
      <c r="F2" s="14"/>
      <c r="G2" s="14"/>
      <c r="H2" s="14"/>
      <c r="I2" s="14"/>
      <c r="J2" s="14"/>
      <c r="K2" s="14"/>
      <c r="L2" s="14"/>
      <c r="M2" s="14"/>
      <c r="N2" s="14"/>
      <c r="O2" s="17"/>
      <c r="P2" s="16"/>
      <c r="Q2" s="14"/>
    </row>
    <row r="3" spans="2:17" x14ac:dyDescent="0.25">
      <c r="B3" s="14"/>
      <c r="C3" s="14"/>
      <c r="D3" s="14"/>
      <c r="E3" s="14"/>
      <c r="F3" s="14"/>
      <c r="G3" s="14"/>
      <c r="H3" s="14"/>
      <c r="I3" s="14"/>
      <c r="J3" s="14"/>
      <c r="K3" s="14"/>
      <c r="L3" s="14"/>
      <c r="M3" s="14"/>
      <c r="N3" s="14"/>
      <c r="O3" s="14"/>
      <c r="P3" s="16"/>
      <c r="Q3" s="14"/>
    </row>
    <row r="4" spans="2:17" x14ac:dyDescent="0.25">
      <c r="B4" s="14"/>
      <c r="C4" s="14"/>
      <c r="D4" s="14"/>
      <c r="E4" s="14"/>
      <c r="F4" s="14"/>
      <c r="G4" s="14"/>
      <c r="H4" s="14"/>
      <c r="I4" s="14"/>
      <c r="J4" s="14"/>
      <c r="K4" s="14"/>
      <c r="L4" s="14"/>
      <c r="M4" s="14"/>
      <c r="N4" s="14"/>
      <c r="O4" s="14"/>
      <c r="P4" s="14"/>
      <c r="Q4" s="14"/>
    </row>
    <row r="5" spans="2:17" x14ac:dyDescent="0.25">
      <c r="B5" s="199" t="s">
        <v>171</v>
      </c>
    </row>
    <row r="6" spans="2:17" ht="15" x14ac:dyDescent="0.25">
      <c r="B6" s="3" t="s">
        <v>1</v>
      </c>
      <c r="C6" s="3"/>
      <c r="D6" s="3"/>
      <c r="E6" s="157"/>
      <c r="F6" s="157"/>
      <c r="G6" s="157"/>
      <c r="H6" s="157"/>
      <c r="I6" s="158"/>
      <c r="J6" s="158"/>
      <c r="K6" s="3"/>
      <c r="L6" s="33" t="s">
        <v>11</v>
      </c>
      <c r="M6" s="157"/>
      <c r="N6" s="157"/>
      <c r="O6" s="157"/>
      <c r="P6" s="157"/>
      <c r="Q6" s="162"/>
    </row>
    <row r="7" spans="2:17" ht="15" x14ac:dyDescent="0.25">
      <c r="B7" s="3" t="s">
        <v>10</v>
      </c>
      <c r="C7" s="3"/>
      <c r="D7" s="3"/>
      <c r="E7" s="159"/>
      <c r="F7" s="159"/>
      <c r="G7" s="159"/>
      <c r="H7" s="159"/>
      <c r="I7" s="158"/>
      <c r="J7" s="158"/>
      <c r="K7" s="3"/>
      <c r="L7" s="33"/>
      <c r="M7" s="159"/>
      <c r="N7" s="159"/>
      <c r="O7" s="159"/>
      <c r="P7" s="159"/>
      <c r="Q7" s="163"/>
    </row>
    <row r="8" spans="2:17" ht="15" x14ac:dyDescent="0.25">
      <c r="B8" s="12" t="s">
        <v>8</v>
      </c>
      <c r="C8" s="3"/>
      <c r="D8" s="3"/>
      <c r="E8" s="160"/>
      <c r="F8" s="161"/>
      <c r="G8" s="161"/>
      <c r="H8" s="161"/>
      <c r="I8" s="158"/>
      <c r="J8" s="158"/>
      <c r="K8" s="3"/>
      <c r="L8" s="33" t="s">
        <v>15</v>
      </c>
      <c r="M8" s="157"/>
      <c r="N8" s="161"/>
      <c r="O8" s="161"/>
      <c r="P8" s="161"/>
      <c r="Q8" s="163"/>
    </row>
    <row r="9" spans="2:17" ht="15" x14ac:dyDescent="0.25">
      <c r="B9" s="12" t="s">
        <v>2</v>
      </c>
      <c r="C9" s="3"/>
      <c r="D9" s="3"/>
      <c r="E9" s="159"/>
      <c r="F9" s="159"/>
      <c r="G9" s="159"/>
      <c r="H9" s="159"/>
      <c r="I9" s="158"/>
      <c r="J9" s="158"/>
      <c r="K9" s="3"/>
      <c r="L9" s="33"/>
      <c r="M9" s="159"/>
      <c r="N9" s="159"/>
      <c r="O9" s="159"/>
      <c r="P9" s="159"/>
      <c r="Q9" s="163"/>
    </row>
    <row r="10" spans="2:17" ht="15" x14ac:dyDescent="0.25">
      <c r="B10" s="12" t="s">
        <v>9</v>
      </c>
      <c r="C10" s="3"/>
      <c r="D10" s="3"/>
      <c r="E10" s="157"/>
      <c r="F10" s="157"/>
      <c r="G10" s="157"/>
      <c r="H10" s="157"/>
      <c r="I10" s="158"/>
      <c r="J10" s="158"/>
      <c r="K10" s="3"/>
      <c r="L10" s="33" t="s">
        <v>14</v>
      </c>
      <c r="M10" s="157"/>
      <c r="N10" s="157"/>
      <c r="O10" s="157"/>
      <c r="P10" s="157"/>
      <c r="Q10" s="163"/>
    </row>
    <row r="11" spans="2:17" ht="15" x14ac:dyDescent="0.25">
      <c r="B11" s="3" t="s">
        <v>7</v>
      </c>
      <c r="C11" s="3"/>
      <c r="D11" s="3"/>
      <c r="E11" s="159"/>
      <c r="F11" s="159"/>
      <c r="G11" s="159"/>
      <c r="H11" s="159"/>
      <c r="I11" s="158"/>
      <c r="J11" s="158"/>
      <c r="K11" s="3"/>
      <c r="L11" s="33" t="s">
        <v>109</v>
      </c>
      <c r="M11" s="220"/>
      <c r="N11" s="220"/>
      <c r="O11" s="220"/>
      <c r="P11" s="159"/>
      <c r="Q11" s="163"/>
    </row>
    <row r="12" spans="2:17" ht="15.6" x14ac:dyDescent="0.3">
      <c r="B12" s="36" t="s">
        <v>24</v>
      </c>
      <c r="C12" s="3"/>
      <c r="D12" s="37"/>
      <c r="E12" s="134">
        <f>E42</f>
        <v>0</v>
      </c>
      <c r="F12" s="98" t="str">
        <f>IF(E12=E42,"","Error dosen't match below")</f>
        <v/>
      </c>
      <c r="G12" s="221" t="s">
        <v>172</v>
      </c>
      <c r="H12" s="221"/>
      <c r="I12" s="203"/>
      <c r="J12" s="202"/>
      <c r="K12" s="200"/>
      <c r="L12" s="200"/>
      <c r="M12" s="200"/>
      <c r="N12" s="200"/>
      <c r="O12" s="200"/>
      <c r="P12" s="200"/>
      <c r="Q12" s="200"/>
    </row>
    <row r="13" spans="2:17" ht="13.95" customHeight="1" x14ac:dyDescent="0.25">
      <c r="B13" s="11"/>
      <c r="C13" s="7"/>
      <c r="D13" s="8"/>
      <c r="E13" s="8"/>
      <c r="F13" s="5"/>
      <c r="G13" s="21"/>
      <c r="H13" s="9"/>
      <c r="I13" s="201"/>
      <c r="J13" s="7"/>
      <c r="K13" s="201" t="s">
        <v>110</v>
      </c>
      <c r="L13" s="200"/>
      <c r="M13" s="200"/>
      <c r="N13" s="200"/>
      <c r="O13" s="200"/>
      <c r="P13" s="200"/>
      <c r="Q13" s="200"/>
    </row>
    <row r="14" spans="2:17" ht="17.399999999999999" x14ac:dyDescent="0.3">
      <c r="B14" s="51" t="s">
        <v>102</v>
      </c>
      <c r="C14" s="15"/>
      <c r="D14" s="15"/>
      <c r="E14" s="15"/>
      <c r="F14" s="15"/>
      <c r="G14" s="15"/>
      <c r="H14" s="15"/>
      <c r="I14" s="18"/>
      <c r="J14" s="15"/>
      <c r="K14" s="15"/>
      <c r="L14" s="15"/>
      <c r="M14" s="15"/>
      <c r="N14" s="15"/>
      <c r="O14" s="15"/>
      <c r="P14" s="15"/>
      <c r="Q14" s="15"/>
    </row>
    <row r="15" spans="2:17" x14ac:dyDescent="0.25">
      <c r="L15" s="2"/>
      <c r="M15" s="2"/>
      <c r="N15" s="2"/>
      <c r="O15" s="2"/>
      <c r="P15" s="2"/>
      <c r="Q15" s="2"/>
    </row>
    <row r="16" spans="2:17" x14ac:dyDescent="0.25">
      <c r="L16" s="2"/>
      <c r="M16" s="2"/>
      <c r="N16" s="2"/>
      <c r="O16" s="2"/>
      <c r="P16" s="2"/>
      <c r="Q16" s="2"/>
    </row>
    <row r="17" spans="2:25" x14ac:dyDescent="0.25">
      <c r="L17" s="2"/>
      <c r="M17" s="2"/>
      <c r="N17" s="2"/>
      <c r="O17" s="2"/>
      <c r="P17" s="2"/>
      <c r="Q17" s="2"/>
    </row>
    <row r="20" spans="2:25" x14ac:dyDescent="0.25">
      <c r="B20" s="164"/>
      <c r="C20" s="164"/>
      <c r="D20" s="164"/>
      <c r="E20" s="164"/>
      <c r="F20" s="164"/>
      <c r="G20" s="164"/>
      <c r="H20" s="164"/>
      <c r="I20" s="164"/>
      <c r="J20" s="164"/>
      <c r="K20" s="164"/>
      <c r="L20" s="164"/>
      <c r="M20" s="164"/>
      <c r="N20" s="164"/>
      <c r="O20" s="164"/>
      <c r="P20" s="164"/>
      <c r="Q20" s="164"/>
    </row>
    <row r="21" spans="2:25" ht="10.95" customHeight="1" x14ac:dyDescent="0.25">
      <c r="B21" s="164"/>
      <c r="C21" s="164"/>
      <c r="D21" s="164"/>
      <c r="E21" s="164"/>
      <c r="F21" s="164"/>
      <c r="G21" s="164"/>
      <c r="H21" s="164"/>
      <c r="I21" s="164"/>
      <c r="J21" s="164"/>
      <c r="K21" s="164"/>
      <c r="L21" s="164"/>
      <c r="M21" s="164"/>
      <c r="N21" s="164"/>
      <c r="O21" s="164"/>
      <c r="P21" s="164"/>
      <c r="Q21" s="164"/>
    </row>
    <row r="22" spans="2:25" ht="17.399999999999999" x14ac:dyDescent="0.3">
      <c r="B22" s="51" t="s">
        <v>55</v>
      </c>
      <c r="C22" s="15"/>
      <c r="D22" s="15"/>
      <c r="E22" s="15"/>
      <c r="F22" s="15"/>
      <c r="G22" s="15"/>
      <c r="H22" s="15"/>
      <c r="I22" s="19"/>
      <c r="J22" s="15"/>
      <c r="K22" s="15"/>
      <c r="L22" s="15"/>
      <c r="M22" s="15"/>
      <c r="N22" s="15"/>
      <c r="O22" s="15"/>
      <c r="P22" s="15"/>
      <c r="Q22" s="48"/>
    </row>
    <row r="23" spans="2:25" ht="13.8" x14ac:dyDescent="0.25">
      <c r="B23" s="165"/>
      <c r="C23" s="166"/>
      <c r="D23" s="166"/>
      <c r="E23" s="167"/>
      <c r="F23" s="167"/>
      <c r="G23" s="166"/>
      <c r="H23" s="168"/>
      <c r="I23" s="169"/>
      <c r="J23" s="170"/>
      <c r="K23" s="170"/>
      <c r="L23" s="170"/>
      <c r="M23" s="167"/>
      <c r="N23" s="167"/>
      <c r="O23" s="166"/>
      <c r="P23" s="168"/>
      <c r="Q23" s="164"/>
      <c r="R23" s="164"/>
    </row>
    <row r="24" spans="2:25" ht="15.6" x14ac:dyDescent="0.3">
      <c r="B24" s="171" t="s">
        <v>3</v>
      </c>
      <c r="C24" s="172"/>
      <c r="D24" s="173" t="s">
        <v>17</v>
      </c>
      <c r="E24" s="174"/>
      <c r="F24" s="172" t="s">
        <v>4</v>
      </c>
      <c r="G24" s="172"/>
      <c r="H24" s="172"/>
      <c r="I24" s="172"/>
      <c r="J24" s="172"/>
      <c r="K24" s="172"/>
      <c r="L24" s="173" t="s">
        <v>28</v>
      </c>
      <c r="M24" s="172"/>
      <c r="N24" s="175" t="s">
        <v>0</v>
      </c>
      <c r="O24" s="173" t="s">
        <v>23</v>
      </c>
      <c r="P24" s="176"/>
      <c r="Q24" s="175" t="s">
        <v>0</v>
      </c>
      <c r="R24" s="164"/>
      <c r="S24">
        <f>IF(U24=FALSE,2,1)</f>
        <v>2</v>
      </c>
      <c r="T24" t="str">
        <f>B25</f>
        <v>Cotton - Tan</v>
      </c>
      <c r="U24" t="b">
        <v>0</v>
      </c>
      <c r="V24" t="e">
        <f>VLOOKUP(1,S24:T26,2,FALSE)</f>
        <v>#N/A</v>
      </c>
      <c r="W24" s="6" t="str">
        <f>IF(U24=TRUE,T24,"")</f>
        <v/>
      </c>
      <c r="Y24" t="e">
        <f>VLOOKUP(1,S24:T26,2,FALSE)</f>
        <v>#N/A</v>
      </c>
    </row>
    <row r="25" spans="2:25" ht="13.8" x14ac:dyDescent="0.25">
      <c r="B25" s="177" t="s">
        <v>25</v>
      </c>
      <c r="C25" s="178"/>
      <c r="D25" s="177" t="s">
        <v>18</v>
      </c>
      <c r="E25" s="179"/>
      <c r="F25" s="178" t="s">
        <v>6</v>
      </c>
      <c r="G25" s="178"/>
      <c r="H25" s="178"/>
      <c r="I25" s="178" t="s">
        <v>12</v>
      </c>
      <c r="J25" s="178"/>
      <c r="K25" s="178"/>
      <c r="L25" s="177" t="s">
        <v>21</v>
      </c>
      <c r="M25" s="178"/>
      <c r="N25" s="180"/>
      <c r="O25" s="177" t="s">
        <v>27</v>
      </c>
      <c r="P25" s="178"/>
      <c r="Q25" s="181"/>
      <c r="R25" s="164"/>
      <c r="S25">
        <f t="shared" ref="S25:S47" si="0">IF(U25=FALSE,2,1)</f>
        <v>2</v>
      </c>
      <c r="T25" t="str">
        <f t="shared" ref="T25:T26" si="1">B26</f>
        <v>Vinyl    - Tan</v>
      </c>
      <c r="U25" t="b">
        <v>0</v>
      </c>
      <c r="W25" s="6"/>
    </row>
    <row r="26" spans="2:25" ht="13.8" x14ac:dyDescent="0.25">
      <c r="B26" s="177" t="s">
        <v>64</v>
      </c>
      <c r="C26" s="178"/>
      <c r="D26" s="182" t="s">
        <v>19</v>
      </c>
      <c r="E26" s="179"/>
      <c r="F26" s="178" t="s">
        <v>66</v>
      </c>
      <c r="G26" s="178"/>
      <c r="H26" s="178"/>
      <c r="I26" s="178" t="s">
        <v>16</v>
      </c>
      <c r="J26" s="178"/>
      <c r="K26" s="178"/>
      <c r="L26" s="177" t="s">
        <v>26</v>
      </c>
      <c r="M26" s="178"/>
      <c r="N26" s="183"/>
      <c r="O26" s="177" t="s">
        <v>30</v>
      </c>
      <c r="P26" s="178"/>
      <c r="Q26" s="181"/>
      <c r="R26" s="164"/>
      <c r="S26">
        <f t="shared" si="0"/>
        <v>2</v>
      </c>
      <c r="T26" t="str">
        <f t="shared" si="1"/>
        <v>Vinyl    - Grey</v>
      </c>
      <c r="U26" t="b">
        <v>0</v>
      </c>
      <c r="W26" s="6" t="str">
        <f t="shared" ref="W26" si="2">IF(U26=TRUE,T26,"")</f>
        <v/>
      </c>
    </row>
    <row r="27" spans="2:25" ht="13.8" x14ac:dyDescent="0.25">
      <c r="B27" s="177" t="s">
        <v>65</v>
      </c>
      <c r="C27" s="178"/>
      <c r="D27" s="177"/>
      <c r="E27" s="179"/>
      <c r="F27" s="178" t="s">
        <v>20</v>
      </c>
      <c r="G27" s="178"/>
      <c r="H27" s="178"/>
      <c r="I27" s="178" t="s">
        <v>13</v>
      </c>
      <c r="J27" s="178"/>
      <c r="K27" s="178"/>
      <c r="L27" s="177" t="s">
        <v>22</v>
      </c>
      <c r="M27" s="178"/>
      <c r="N27" s="183"/>
      <c r="O27" s="177" t="s">
        <v>29</v>
      </c>
      <c r="P27" s="178"/>
      <c r="Q27" s="183"/>
      <c r="R27" s="164"/>
      <c r="W27" s="6" t="str">
        <f>IF(U27=TRUE,T27,"")</f>
        <v/>
      </c>
    </row>
    <row r="28" spans="2:25" ht="5.4" customHeight="1" x14ac:dyDescent="0.25">
      <c r="B28" s="184"/>
      <c r="C28" s="185"/>
      <c r="D28" s="184"/>
      <c r="E28" s="186"/>
      <c r="F28" s="185"/>
      <c r="G28" s="185"/>
      <c r="H28" s="185"/>
      <c r="I28" s="185"/>
      <c r="J28" s="185"/>
      <c r="K28" s="185"/>
      <c r="L28" s="184"/>
      <c r="M28" s="185"/>
      <c r="N28" s="186"/>
      <c r="O28" s="184"/>
      <c r="P28" s="185"/>
      <c r="Q28" s="186"/>
      <c r="R28" s="164"/>
      <c r="W28" s="6" t="str">
        <f t="shared" ref="W28:W29" si="3">IF(U28=TRUE,T28,"")</f>
        <v/>
      </c>
    </row>
    <row r="29" spans="2:25" ht="17.399999999999999" customHeight="1" x14ac:dyDescent="0.25">
      <c r="B29" s="187" t="s">
        <v>57</v>
      </c>
      <c r="C29" s="188"/>
      <c r="D29" s="188"/>
      <c r="E29" s="188"/>
      <c r="F29" s="189"/>
      <c r="G29" s="188"/>
      <c r="H29" s="188"/>
      <c r="I29" s="190"/>
      <c r="J29" s="188"/>
      <c r="K29" s="188"/>
      <c r="L29" s="190"/>
      <c r="M29" s="188"/>
      <c r="N29" s="188"/>
      <c r="O29" s="218"/>
      <c r="P29" s="218"/>
      <c r="Q29" s="218"/>
      <c r="R29" s="164"/>
      <c r="S29">
        <f t="shared" si="0"/>
        <v>2</v>
      </c>
      <c r="T29" t="str">
        <f>D25</f>
        <v>Standard</v>
      </c>
      <c r="U29" t="b">
        <v>0</v>
      </c>
      <c r="V29" t="e">
        <f>VLOOKUP(1,S29:T31,2,FALSE)</f>
        <v>#N/A</v>
      </c>
      <c r="W29" s="6" t="str">
        <f t="shared" si="3"/>
        <v/>
      </c>
      <c r="Y29" t="e">
        <f>VLOOKUP(1,S29:T31,2,FALSE)</f>
        <v>#N/A</v>
      </c>
    </row>
    <row r="30" spans="2:25" ht="11.4" customHeight="1" x14ac:dyDescent="0.25">
      <c r="B30" s="191" t="s">
        <v>90</v>
      </c>
      <c r="C30" s="188"/>
      <c r="D30" s="188"/>
      <c r="E30" s="188"/>
      <c r="F30" s="189"/>
      <c r="G30" s="188"/>
      <c r="H30" s="188"/>
      <c r="I30" s="190"/>
      <c r="J30" s="188"/>
      <c r="K30" s="188"/>
      <c r="L30" s="190"/>
      <c r="M30" s="188"/>
      <c r="N30" s="188"/>
      <c r="O30" s="219"/>
      <c r="P30" s="219"/>
      <c r="Q30" s="219"/>
      <c r="R30" s="164"/>
      <c r="S30">
        <f t="shared" si="0"/>
        <v>2</v>
      </c>
      <c r="T30" t="str">
        <f>D26</f>
        <v>Premium</v>
      </c>
      <c r="U30" t="b">
        <v>0</v>
      </c>
      <c r="W30" s="6" t="str">
        <f>IF(U30=TRUE,T30,"")</f>
        <v/>
      </c>
    </row>
    <row r="31" spans="2:25" ht="16.350000000000001" customHeight="1" x14ac:dyDescent="0.25">
      <c r="B31" s="192" t="s">
        <v>91</v>
      </c>
      <c r="C31" s="188"/>
      <c r="D31" s="188"/>
      <c r="E31" s="188"/>
      <c r="F31" s="189"/>
      <c r="G31" s="188"/>
      <c r="H31" s="188"/>
      <c r="I31" s="190"/>
      <c r="J31" s="188"/>
      <c r="K31" s="188"/>
      <c r="L31" s="190"/>
      <c r="M31" s="188"/>
      <c r="N31" s="188"/>
      <c r="O31" s="219"/>
      <c r="P31" s="219"/>
      <c r="Q31" s="219"/>
      <c r="R31" s="164"/>
      <c r="W31" s="6" t="str">
        <f t="shared" ref="W31:W39" si="4">IF(U31=TRUE,T31,"")</f>
        <v/>
      </c>
    </row>
    <row r="32" spans="2:25" ht="17.399999999999999" x14ac:dyDescent="0.3">
      <c r="B32" s="27" t="s">
        <v>150</v>
      </c>
      <c r="C32" s="15"/>
      <c r="D32" s="15"/>
      <c r="E32" s="15"/>
      <c r="F32" s="15"/>
      <c r="G32" s="15"/>
      <c r="H32" s="51"/>
      <c r="I32" s="101" t="s">
        <v>169</v>
      </c>
      <c r="J32" s="15"/>
      <c r="K32" s="15"/>
      <c r="L32" s="15"/>
      <c r="M32" s="15"/>
      <c r="N32" s="15"/>
      <c r="O32" s="15"/>
      <c r="P32" s="15"/>
      <c r="Q32" s="48"/>
      <c r="W32" s="6" t="str">
        <f t="shared" si="4"/>
        <v/>
      </c>
    </row>
    <row r="33" spans="2:32" ht="7.95" customHeight="1" x14ac:dyDescent="0.25">
      <c r="W33" s="6" t="str">
        <f t="shared" si="4"/>
        <v/>
      </c>
      <c r="AE33" s="74"/>
    </row>
    <row r="34" spans="2:32" ht="16.350000000000001" customHeight="1" x14ac:dyDescent="0.3">
      <c r="B34" s="57" t="s">
        <v>88</v>
      </c>
      <c r="C34" s="30"/>
      <c r="D34" s="30"/>
      <c r="E34" s="31"/>
      <c r="F34" s="76" t="s">
        <v>160</v>
      </c>
      <c r="I34" s="29" t="s">
        <v>94</v>
      </c>
      <c r="J34" s="30"/>
      <c r="K34" s="30"/>
      <c r="L34" s="30"/>
      <c r="M34" s="30"/>
      <c r="N34" s="30"/>
      <c r="O34" s="30"/>
      <c r="P34" s="31"/>
      <c r="S34">
        <f t="shared" si="0"/>
        <v>2</v>
      </c>
      <c r="T34" t="str">
        <f>F25</f>
        <v>Grommets</v>
      </c>
      <c r="U34" t="b">
        <v>0</v>
      </c>
      <c r="V34" t="e">
        <f>VLOOKUP(1,S34:T36,2,FALSE)</f>
        <v>#N/A</v>
      </c>
      <c r="W34" s="6" t="str">
        <f t="shared" si="4"/>
        <v/>
      </c>
      <c r="Y34" t="e">
        <f>VLOOKUP(1,S34:T40,2,FALSE)</f>
        <v>#N/A</v>
      </c>
      <c r="AE34" s="73"/>
    </row>
    <row r="35" spans="2:32" ht="18" customHeight="1" x14ac:dyDescent="0.25">
      <c r="B35" s="71" t="s">
        <v>31</v>
      </c>
      <c r="C35" s="71" t="s">
        <v>138</v>
      </c>
      <c r="D35" s="71" t="s">
        <v>139</v>
      </c>
      <c r="E35" s="72" t="s">
        <v>77</v>
      </c>
      <c r="F35" s="129" t="s">
        <v>161</v>
      </c>
      <c r="I35" s="40" t="s">
        <v>31</v>
      </c>
      <c r="J35" s="39" t="s">
        <v>62</v>
      </c>
      <c r="K35" s="39" t="s">
        <v>108</v>
      </c>
      <c r="L35" s="40" t="s">
        <v>33</v>
      </c>
      <c r="M35" s="40" t="s">
        <v>40</v>
      </c>
      <c r="N35" s="40" t="s">
        <v>41</v>
      </c>
      <c r="O35" s="40" t="s">
        <v>35</v>
      </c>
      <c r="P35" s="56" t="s">
        <v>77</v>
      </c>
      <c r="S35">
        <f t="shared" si="0"/>
        <v>2</v>
      </c>
      <c r="T35" t="str">
        <f>F26</f>
        <v>Button Holes</v>
      </c>
      <c r="U35" t="b">
        <v>0</v>
      </c>
      <c r="W35" s="6" t="str">
        <f t="shared" si="4"/>
        <v/>
      </c>
    </row>
    <row r="36" spans="2:32" ht="17.399999999999999" x14ac:dyDescent="0.3">
      <c r="B36" s="193"/>
      <c r="C36" s="194"/>
      <c r="D36" s="194"/>
      <c r="E36" s="193"/>
      <c r="I36" s="195"/>
      <c r="J36" s="196"/>
      <c r="K36" s="197"/>
      <c r="L36" s="198"/>
      <c r="M36" s="198"/>
      <c r="N36" s="198"/>
      <c r="O36" s="198"/>
      <c r="P36" s="59" t="str">
        <f t="shared" ref="P36:P42" si="5">IF(I36="A",$E$36, IF(I36="B",$E$37, IF(I36="c",$E$38, IF(I36="D",$E$39, IF(I36="E",$E$40, IF(I36="F",$E$41, ""))))))</f>
        <v/>
      </c>
      <c r="R36" s="128"/>
      <c r="S36">
        <f t="shared" si="0"/>
        <v>2</v>
      </c>
      <c r="T36" t="str">
        <f>F27</f>
        <v>Reinforced Button Holes</v>
      </c>
      <c r="U36" t="b">
        <v>0</v>
      </c>
      <c r="W36" s="6" t="str">
        <f t="shared" si="4"/>
        <v/>
      </c>
      <c r="AE36" s="74"/>
    </row>
    <row r="37" spans="2:32" ht="15" x14ac:dyDescent="0.25">
      <c r="B37" s="193"/>
      <c r="C37" s="194"/>
      <c r="D37" s="194"/>
      <c r="E37" s="193"/>
      <c r="I37" s="195"/>
      <c r="J37" s="196"/>
      <c r="K37" s="197"/>
      <c r="L37" s="198"/>
      <c r="M37" s="198"/>
      <c r="N37" s="198"/>
      <c r="O37" s="198"/>
      <c r="P37" s="59" t="str">
        <f t="shared" si="5"/>
        <v/>
      </c>
      <c r="S37">
        <f t="shared" si="0"/>
        <v>2</v>
      </c>
      <c r="T37" t="str">
        <f>I25</f>
        <v>Hooks</v>
      </c>
      <c r="U37" t="b">
        <v>0</v>
      </c>
      <c r="W37" s="6" t="str">
        <f t="shared" si="4"/>
        <v/>
      </c>
      <c r="AE37" s="73"/>
    </row>
    <row r="38" spans="2:32" ht="15" x14ac:dyDescent="0.25">
      <c r="B38" s="193"/>
      <c r="C38" s="194"/>
      <c r="D38" s="194"/>
      <c r="E38" s="193"/>
      <c r="F38" s="131" t="s">
        <v>162</v>
      </c>
      <c r="I38" s="195"/>
      <c r="J38" s="196"/>
      <c r="K38" s="197"/>
      <c r="L38" s="198"/>
      <c r="M38" s="198"/>
      <c r="N38" s="198"/>
      <c r="O38" s="198"/>
      <c r="P38" s="59" t="str">
        <f t="shared" si="5"/>
        <v/>
      </c>
      <c r="S38">
        <f t="shared" si="0"/>
        <v>2</v>
      </c>
      <c r="T38" s="41" t="str">
        <f>I26</f>
        <v>SEP System</v>
      </c>
      <c r="U38" t="b">
        <v>0</v>
      </c>
      <c r="W38" s="6" t="str">
        <f t="shared" si="4"/>
        <v/>
      </c>
      <c r="AE38" s="73"/>
    </row>
    <row r="39" spans="2:32" ht="15" x14ac:dyDescent="0.25">
      <c r="B39" s="193"/>
      <c r="C39" s="194"/>
      <c r="D39" s="194"/>
      <c r="E39" s="193"/>
      <c r="I39" s="195"/>
      <c r="J39" s="196"/>
      <c r="K39" s="197"/>
      <c r="L39" s="198"/>
      <c r="M39" s="198"/>
      <c r="N39" s="198"/>
      <c r="O39" s="198"/>
      <c r="P39" s="59" t="str">
        <f t="shared" si="5"/>
        <v/>
      </c>
      <c r="S39">
        <f t="shared" si="0"/>
        <v>2</v>
      </c>
      <c r="T39" t="str">
        <f>I27</f>
        <v>None</v>
      </c>
      <c r="U39" t="b">
        <v>0</v>
      </c>
      <c r="W39" s="6" t="str">
        <f t="shared" si="4"/>
        <v/>
      </c>
      <c r="AE39" s="73"/>
    </row>
    <row r="40" spans="2:32" ht="15" x14ac:dyDescent="0.25">
      <c r="B40" s="193"/>
      <c r="C40" s="194"/>
      <c r="D40" s="194"/>
      <c r="E40" s="193"/>
      <c r="I40" s="195"/>
      <c r="J40" s="196"/>
      <c r="K40" s="197"/>
      <c r="L40" s="198"/>
      <c r="M40" s="198"/>
      <c r="N40" s="198"/>
      <c r="O40" s="198"/>
      <c r="P40" s="59" t="str">
        <f t="shared" si="5"/>
        <v/>
      </c>
      <c r="AE40" s="73"/>
    </row>
    <row r="41" spans="2:32" ht="15" x14ac:dyDescent="0.25">
      <c r="B41" s="193"/>
      <c r="C41" s="194"/>
      <c r="D41" s="194"/>
      <c r="E41" s="193"/>
      <c r="I41" s="195"/>
      <c r="J41" s="196"/>
      <c r="K41" s="197"/>
      <c r="L41" s="198"/>
      <c r="M41" s="198"/>
      <c r="N41" s="198"/>
      <c r="O41" s="198"/>
      <c r="P41" s="59" t="str">
        <f t="shared" si="5"/>
        <v/>
      </c>
    </row>
    <row r="42" spans="2:32" ht="15" x14ac:dyDescent="0.25">
      <c r="B42" s="68" t="s">
        <v>24</v>
      </c>
      <c r="C42" s="65"/>
      <c r="D42" s="66"/>
      <c r="E42" s="67">
        <f>SUM(E36:E41)</f>
        <v>0</v>
      </c>
      <c r="G42" s="3"/>
      <c r="I42" s="195"/>
      <c r="J42" s="196"/>
      <c r="K42" s="197"/>
      <c r="L42" s="198"/>
      <c r="M42" s="198"/>
      <c r="N42" s="198"/>
      <c r="O42" s="198"/>
      <c r="P42" s="59" t="str">
        <f t="shared" si="5"/>
        <v/>
      </c>
      <c r="S42">
        <f t="shared" si="0"/>
        <v>2</v>
      </c>
    </row>
    <row r="43" spans="2:32" ht="13.8" x14ac:dyDescent="0.25">
      <c r="G43" s="44"/>
      <c r="S43">
        <f t="shared" si="0"/>
        <v>2</v>
      </c>
    </row>
    <row r="44" spans="2:32" ht="13.8" x14ac:dyDescent="0.25">
      <c r="G44" s="44"/>
      <c r="I44" s="213" t="s">
        <v>174</v>
      </c>
      <c r="J44" s="210"/>
      <c r="K44" s="210"/>
      <c r="L44" s="210"/>
      <c r="M44" s="210"/>
      <c r="N44" s="210"/>
      <c r="O44" s="210"/>
      <c r="P44" s="211"/>
      <c r="AF44" s="69"/>
    </row>
    <row r="45" spans="2:32" ht="13.8" x14ac:dyDescent="0.25">
      <c r="D45" s="53" t="s">
        <v>78</v>
      </c>
      <c r="F45" s="73"/>
      <c r="G45" s="44"/>
      <c r="I45" s="204" t="s">
        <v>31</v>
      </c>
      <c r="J45" s="204" t="s">
        <v>62</v>
      </c>
      <c r="K45" s="204" t="s">
        <v>108</v>
      </c>
      <c r="L45" s="204" t="s">
        <v>33</v>
      </c>
      <c r="M45" s="204" t="s">
        <v>40</v>
      </c>
      <c r="N45" s="204" t="s">
        <v>41</v>
      </c>
      <c r="O45" s="204" t="s">
        <v>35</v>
      </c>
      <c r="P45" s="212" t="s">
        <v>77</v>
      </c>
      <c r="S45">
        <f t="shared" si="0"/>
        <v>2</v>
      </c>
      <c r="AF45" s="6"/>
    </row>
    <row r="46" spans="2:32" ht="14.4" x14ac:dyDescent="0.3">
      <c r="D46" s="54" t="s">
        <v>79</v>
      </c>
      <c r="F46" s="43"/>
      <c r="G46" s="44"/>
      <c r="I46" s="205" t="s">
        <v>34</v>
      </c>
      <c r="J46" s="206">
        <v>1</v>
      </c>
      <c r="K46" s="207" t="s">
        <v>173</v>
      </c>
      <c r="L46" s="208">
        <v>12</v>
      </c>
      <c r="M46" s="208">
        <v>26</v>
      </c>
      <c r="N46" s="208">
        <v>18</v>
      </c>
      <c r="O46" s="208">
        <v>32</v>
      </c>
      <c r="P46" s="209">
        <v>1</v>
      </c>
      <c r="S46">
        <f t="shared" si="0"/>
        <v>2</v>
      </c>
      <c r="AF46" s="6"/>
    </row>
    <row r="47" spans="2:32" ht="13.8" x14ac:dyDescent="0.25">
      <c r="D47" s="54" t="s">
        <v>80</v>
      </c>
      <c r="M47" s="5"/>
      <c r="N47" s="5"/>
      <c r="O47" s="5"/>
      <c r="P47" s="5"/>
      <c r="Q47" s="5"/>
      <c r="S47">
        <f t="shared" si="0"/>
        <v>2</v>
      </c>
      <c r="AF47" s="22"/>
    </row>
    <row r="48" spans="2:32" ht="13.8" x14ac:dyDescent="0.25">
      <c r="C48" s="45"/>
      <c r="D48" s="55" t="s">
        <v>81</v>
      </c>
      <c r="I48" s="69" t="s">
        <v>180</v>
      </c>
      <c r="M48" s="5"/>
      <c r="N48" s="5"/>
      <c r="O48" s="5"/>
      <c r="P48" s="5"/>
      <c r="Q48" s="5"/>
      <c r="AF48" s="22"/>
    </row>
    <row r="49" spans="2:32" ht="13.8" x14ac:dyDescent="0.25">
      <c r="B49" s="38"/>
      <c r="D49" s="55" t="s">
        <v>82</v>
      </c>
      <c r="I49" s="83" t="s">
        <v>178</v>
      </c>
      <c r="M49" s="5"/>
      <c r="N49" s="5"/>
      <c r="O49" s="5"/>
      <c r="P49" s="5"/>
      <c r="Q49" s="5"/>
      <c r="AF49" s="55"/>
    </row>
    <row r="50" spans="2:32" ht="13.8" x14ac:dyDescent="0.25">
      <c r="B50" s="38"/>
      <c r="D50" s="55" t="s">
        <v>86</v>
      </c>
      <c r="E50" s="47"/>
      <c r="I50" s="83" t="s">
        <v>179</v>
      </c>
      <c r="M50" s="5"/>
      <c r="N50" s="5"/>
      <c r="O50" s="5"/>
      <c r="P50" s="5"/>
      <c r="Q50" s="5"/>
      <c r="AF50" s="55"/>
    </row>
    <row r="51" spans="2:32" ht="13.8" x14ac:dyDescent="0.25">
      <c r="B51" s="38"/>
      <c r="D51" s="55" t="s">
        <v>83</v>
      </c>
      <c r="I51" s="83" t="s">
        <v>181</v>
      </c>
      <c r="M51" s="5"/>
      <c r="N51" s="5"/>
      <c r="O51" s="5"/>
      <c r="P51" s="5"/>
      <c r="Q51" s="5"/>
      <c r="AF51" s="22"/>
    </row>
    <row r="52" spans="2:32" ht="13.8" x14ac:dyDescent="0.25">
      <c r="B52" s="38"/>
      <c r="D52" s="55" t="s">
        <v>84</v>
      </c>
      <c r="I52" s="214" t="s">
        <v>183</v>
      </c>
      <c r="L52" s="55"/>
      <c r="M52" s="5"/>
      <c r="N52" s="5"/>
      <c r="O52" s="5"/>
      <c r="P52" s="5"/>
      <c r="Q52" s="5"/>
      <c r="AF52" s="22"/>
    </row>
    <row r="53" spans="2:32" ht="15" customHeight="1" x14ac:dyDescent="0.25">
      <c r="B53" s="52"/>
      <c r="D53" s="23" t="s">
        <v>87</v>
      </c>
      <c r="I53" s="215" t="s">
        <v>182</v>
      </c>
      <c r="L53" s="23"/>
      <c r="M53" s="5"/>
      <c r="N53" s="5"/>
      <c r="O53" s="5"/>
      <c r="P53" s="5"/>
      <c r="Q53" s="5"/>
      <c r="AF53" s="22"/>
    </row>
    <row r="54" spans="2:32" ht="13.8" x14ac:dyDescent="0.25">
      <c r="B54" s="52"/>
      <c r="I54" s="83" t="s">
        <v>175</v>
      </c>
      <c r="M54" s="5"/>
      <c r="N54" s="5"/>
      <c r="O54" s="5"/>
      <c r="P54" s="5"/>
      <c r="Q54" s="5"/>
      <c r="AF54" s="22"/>
    </row>
    <row r="55" spans="2:32" ht="13.8" x14ac:dyDescent="0.25">
      <c r="B55" s="60" t="s">
        <v>61</v>
      </c>
      <c r="C55" s="61"/>
      <c r="D55" s="216">
        <f>F55/144</f>
        <v>0</v>
      </c>
      <c r="E55" s="217"/>
      <c r="F55" s="150">
        <f>((C36*D36)*(E36))+((C37*D37)*(E37))+((C38*D38)*(E38))+((C39*D39)*(E39))+((C40*D40)*(E40))+((C41*D41)*(E41))</f>
        <v>0</v>
      </c>
      <c r="I55" s="41" t="s">
        <v>177</v>
      </c>
      <c r="L55" s="46"/>
      <c r="M55" s="5"/>
      <c r="N55" s="5"/>
      <c r="O55" s="5"/>
      <c r="P55" s="5"/>
      <c r="Q55" s="5"/>
      <c r="AF55" s="22"/>
    </row>
    <row r="56" spans="2:32" ht="13.8" x14ac:dyDescent="0.25">
      <c r="B56" s="60" t="s">
        <v>85</v>
      </c>
      <c r="C56" s="61"/>
      <c r="D56" s="216">
        <f>F55/1550.003</f>
        <v>0</v>
      </c>
      <c r="E56" s="217"/>
      <c r="I56" s="41" t="s">
        <v>176</v>
      </c>
      <c r="L56" s="46"/>
      <c r="M56" s="5"/>
      <c r="N56" s="5"/>
      <c r="O56" s="5"/>
      <c r="P56" s="5"/>
      <c r="Q56" s="5"/>
    </row>
    <row r="57" spans="2:32" ht="16.95" customHeight="1" x14ac:dyDescent="0.25">
      <c r="B57" s="26"/>
      <c r="I57" s="73" t="s">
        <v>184</v>
      </c>
      <c r="M57" s="5"/>
      <c r="N57" s="5"/>
      <c r="O57" s="5"/>
      <c r="P57" s="5"/>
      <c r="Q57" s="5"/>
    </row>
    <row r="58" spans="2:32" ht="17.399999999999999" x14ac:dyDescent="0.3">
      <c r="B58" s="51" t="s">
        <v>96</v>
      </c>
      <c r="C58" s="15"/>
      <c r="D58" s="15"/>
      <c r="E58" s="15"/>
      <c r="F58" s="15"/>
      <c r="G58" s="15"/>
      <c r="H58" s="15"/>
      <c r="I58" s="15"/>
      <c r="J58" s="15"/>
      <c r="K58" s="15"/>
      <c r="L58" s="15"/>
      <c r="M58" s="15"/>
      <c r="N58" s="15"/>
      <c r="O58" s="15"/>
      <c r="P58" s="15"/>
      <c r="Q58" s="15"/>
    </row>
    <row r="59" spans="2:32" x14ac:dyDescent="0.25">
      <c r="I59" s="41" t="s">
        <v>92</v>
      </c>
    </row>
    <row r="60" spans="2:32" x14ac:dyDescent="0.25">
      <c r="H60" s="6" t="s">
        <v>97</v>
      </c>
    </row>
    <row r="61" spans="2:32" x14ac:dyDescent="0.25">
      <c r="H61" s="6" t="s">
        <v>103</v>
      </c>
    </row>
    <row r="63" spans="2:32" x14ac:dyDescent="0.25">
      <c r="H63" s="6" t="s">
        <v>76</v>
      </c>
    </row>
    <row r="64" spans="2:32" x14ac:dyDescent="0.25">
      <c r="H64" s="6" t="s">
        <v>93</v>
      </c>
    </row>
    <row r="65" spans="2:17" x14ac:dyDescent="0.25">
      <c r="H65" s="6" t="s">
        <v>63</v>
      </c>
    </row>
    <row r="66" spans="2:17" x14ac:dyDescent="0.25">
      <c r="H66" s="6" t="s">
        <v>89</v>
      </c>
    </row>
    <row r="67" spans="2:17" x14ac:dyDescent="0.25">
      <c r="H67" s="6"/>
    </row>
    <row r="68" spans="2:17" ht="16.8" x14ac:dyDescent="0.3">
      <c r="B68" s="63" t="s">
        <v>31</v>
      </c>
      <c r="C68" s="64" t="s">
        <v>54</v>
      </c>
      <c r="D68" s="64" t="s">
        <v>42</v>
      </c>
      <c r="E68" s="64" t="s">
        <v>43</v>
      </c>
      <c r="F68" s="64" t="s">
        <v>44</v>
      </c>
      <c r="G68" s="64" t="s">
        <v>45</v>
      </c>
      <c r="H68" s="64" t="s">
        <v>46</v>
      </c>
      <c r="I68" s="64" t="s">
        <v>47</v>
      </c>
      <c r="J68" s="64" t="s">
        <v>48</v>
      </c>
      <c r="K68" s="64" t="s">
        <v>49</v>
      </c>
      <c r="L68" s="64" t="s">
        <v>50</v>
      </c>
      <c r="M68" s="64" t="s">
        <v>51</v>
      </c>
      <c r="N68" s="64" t="s">
        <v>52</v>
      </c>
      <c r="O68" s="64" t="s">
        <v>53</v>
      </c>
    </row>
    <row r="69" spans="2:17" ht="15" x14ac:dyDescent="0.25">
      <c r="B69" s="104" t="s">
        <v>34</v>
      </c>
      <c r="C69" s="198"/>
      <c r="D69" s="198"/>
      <c r="E69" s="198"/>
      <c r="F69" s="198"/>
      <c r="G69" s="198"/>
      <c r="H69" s="198"/>
      <c r="I69" s="198"/>
      <c r="J69" s="198"/>
      <c r="K69" s="198"/>
      <c r="L69" s="198"/>
      <c r="M69" s="198"/>
      <c r="N69" s="198"/>
      <c r="O69" s="198"/>
    </row>
    <row r="70" spans="2:17" ht="15" x14ac:dyDescent="0.25">
      <c r="B70" s="104" t="s">
        <v>35</v>
      </c>
      <c r="C70" s="198"/>
      <c r="D70" s="198"/>
      <c r="E70" s="198"/>
      <c r="F70" s="198"/>
      <c r="G70" s="198"/>
      <c r="H70" s="198"/>
      <c r="I70" s="198"/>
      <c r="J70" s="198"/>
      <c r="K70" s="198"/>
      <c r="L70" s="198"/>
      <c r="M70" s="198"/>
      <c r="N70" s="198"/>
      <c r="O70" s="198"/>
    </row>
    <row r="71" spans="2:17" ht="15" x14ac:dyDescent="0.25">
      <c r="B71" s="104" t="s">
        <v>36</v>
      </c>
      <c r="C71" s="198"/>
      <c r="D71" s="198"/>
      <c r="E71" s="198"/>
      <c r="F71" s="198"/>
      <c r="G71" s="198"/>
      <c r="H71" s="198"/>
      <c r="I71" s="198"/>
      <c r="J71" s="198"/>
      <c r="K71" s="198"/>
      <c r="L71" s="198"/>
      <c r="M71" s="198"/>
      <c r="N71" s="198"/>
      <c r="O71" s="198"/>
    </row>
    <row r="72" spans="2:17" ht="15" x14ac:dyDescent="0.25">
      <c r="B72" s="104" t="s">
        <v>37</v>
      </c>
      <c r="C72" s="198"/>
      <c r="D72" s="198"/>
      <c r="E72" s="198"/>
      <c r="F72" s="198"/>
      <c r="G72" s="198"/>
      <c r="H72" s="198"/>
      <c r="I72" s="198"/>
      <c r="J72" s="198"/>
      <c r="K72" s="198"/>
      <c r="L72" s="198"/>
      <c r="M72" s="198"/>
      <c r="N72" s="198"/>
      <c r="O72" s="198"/>
    </row>
    <row r="73" spans="2:17" ht="15" x14ac:dyDescent="0.25">
      <c r="B73" s="104" t="s">
        <v>38</v>
      </c>
      <c r="C73" s="198"/>
      <c r="D73" s="198"/>
      <c r="E73" s="198"/>
      <c r="F73" s="198"/>
      <c r="G73" s="198"/>
      <c r="H73" s="198"/>
      <c r="I73" s="198"/>
      <c r="J73" s="198"/>
      <c r="K73" s="198"/>
      <c r="L73" s="198"/>
      <c r="M73" s="198"/>
      <c r="N73" s="198"/>
      <c r="O73" s="198"/>
    </row>
    <row r="74" spans="2:17" ht="15" x14ac:dyDescent="0.25">
      <c r="B74" s="104" t="s">
        <v>39</v>
      </c>
      <c r="C74" s="198"/>
      <c r="D74" s="198"/>
      <c r="E74" s="198"/>
      <c r="F74" s="198"/>
      <c r="G74" s="198"/>
      <c r="H74" s="198"/>
      <c r="I74" s="198"/>
      <c r="J74" s="198"/>
      <c r="K74" s="198"/>
      <c r="L74" s="198"/>
      <c r="M74" s="198"/>
      <c r="N74" s="198"/>
      <c r="O74" s="198"/>
    </row>
    <row r="75" spans="2:17" ht="13.8" x14ac:dyDescent="0.25">
      <c r="B75" s="5"/>
      <c r="C75" s="5"/>
      <c r="D75" s="5"/>
      <c r="E75" s="5"/>
      <c r="F75" s="5"/>
      <c r="G75" s="5"/>
      <c r="H75" s="5"/>
      <c r="I75" s="5"/>
      <c r="J75" s="5"/>
      <c r="K75" s="5"/>
      <c r="L75" s="5"/>
      <c r="M75" s="5"/>
      <c r="N75" s="5"/>
      <c r="O75" s="5"/>
      <c r="P75" s="5"/>
    </row>
    <row r="76" spans="2:17" ht="17.399999999999999" x14ac:dyDescent="0.3">
      <c r="B76" s="51" t="s">
        <v>60</v>
      </c>
      <c r="C76" s="15"/>
      <c r="D76" s="15"/>
      <c r="E76" s="15"/>
      <c r="F76" s="15"/>
      <c r="G76" s="15"/>
      <c r="H76" s="15"/>
      <c r="I76" s="18"/>
      <c r="J76" s="15"/>
      <c r="K76" s="15"/>
      <c r="L76" s="15"/>
      <c r="M76" s="15"/>
      <c r="N76" s="15"/>
      <c r="O76" s="15"/>
      <c r="P76" s="15"/>
      <c r="Q76" s="15"/>
    </row>
    <row r="77" spans="2:17" ht="21" customHeight="1" x14ac:dyDescent="0.25">
      <c r="B77" s="7" t="str">
        <f>InfoSheet!B88</f>
        <v>Account Executive: Charan Matharu</v>
      </c>
      <c r="G77" s="80" t="s">
        <v>104</v>
      </c>
      <c r="Q77" s="28"/>
    </row>
    <row r="78" spans="2:17" ht="13.8" x14ac:dyDescent="0.25">
      <c r="B78" s="7" t="str">
        <f>InfoSheet!B89</f>
        <v>Phone: 905-560-9230  Fax: 905-560-9846</v>
      </c>
      <c r="G78" s="83" t="s">
        <v>105</v>
      </c>
      <c r="Q78" s="28" t="s">
        <v>58</v>
      </c>
    </row>
    <row r="79" spans="2:17" ht="13.8" x14ac:dyDescent="0.25">
      <c r="B79" s="7" t="str">
        <f>InfoSheet!B90</f>
        <v xml:space="preserve">Email: charan.matharu@fellfab.com  </v>
      </c>
      <c r="G79" s="83" t="s">
        <v>106</v>
      </c>
      <c r="P79" s="28"/>
      <c r="Q79" s="28" t="s">
        <v>59</v>
      </c>
    </row>
  </sheetData>
  <protectedRanges>
    <protectedRange sqref="E6:E11 M6:M11" name="Range3"/>
    <protectedRange sqref="E10:E11 M10:M11" name="Range4"/>
  </protectedRanges>
  <mergeCells count="5">
    <mergeCell ref="D55:E55"/>
    <mergeCell ref="D56:E56"/>
    <mergeCell ref="O29:Q31"/>
    <mergeCell ref="M11:O11"/>
    <mergeCell ref="G12:H12"/>
  </mergeCells>
  <dataValidations count="2">
    <dataValidation type="list" allowBlank="1" showInputMessage="1" showErrorMessage="1" sqref="K36:K42 K46" xr:uid="{00000000-0002-0000-0000-000000000000}">
      <formula1>"Panel, Door, Other"</formula1>
    </dataValidation>
    <dataValidation type="list" allowBlank="1" showInputMessage="1" showErrorMessage="1" sqref="B36:B41 I36:I42 I46" xr:uid="{00000000-0002-0000-0000-000001000000}">
      <formula1>"A, B, C, D, E, F"</formula1>
    </dataValidation>
  </dataValidations>
  <hyperlinks>
    <hyperlink ref="Q79" r:id="rId1" display="info@fellfab.com " xr:uid="{00000000-0004-0000-0000-000000000000}"/>
  </hyperlinks>
  <pageMargins left="0.25" right="0.25" top="0.25" bottom="0.25" header="0.3" footer="0.3"/>
  <pageSetup scale="7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56" r:id="rId5" name="Check Box 140">
              <controlPr defaultSize="0" autoFill="0" autoLine="0" autoPict="0">
                <anchor moveWithCells="1">
                  <from>
                    <xdr:col>2</xdr:col>
                    <xdr:colOff>350520</xdr:colOff>
                    <xdr:row>23</xdr:row>
                    <xdr:rowOff>91440</xdr:rowOff>
                  </from>
                  <to>
                    <xdr:col>3</xdr:col>
                    <xdr:colOff>30480</xdr:colOff>
                    <xdr:row>25</xdr:row>
                    <xdr:rowOff>22860</xdr:rowOff>
                  </to>
                </anchor>
              </controlPr>
            </control>
          </mc:Choice>
        </mc:AlternateContent>
        <mc:AlternateContent xmlns:mc="http://schemas.openxmlformats.org/markup-compatibility/2006">
          <mc:Choice Requires="x14">
            <control shapeId="34958" r:id="rId6" name="Check Box 142">
              <controlPr defaultSize="0" autoFill="0" autoLine="0" autoPict="0">
                <anchor moveWithCells="1">
                  <from>
                    <xdr:col>2</xdr:col>
                    <xdr:colOff>350520</xdr:colOff>
                    <xdr:row>24</xdr:row>
                    <xdr:rowOff>76200</xdr:rowOff>
                  </from>
                  <to>
                    <xdr:col>3</xdr:col>
                    <xdr:colOff>30480</xdr:colOff>
                    <xdr:row>26</xdr:row>
                    <xdr:rowOff>45720</xdr:rowOff>
                  </to>
                </anchor>
              </controlPr>
            </control>
          </mc:Choice>
        </mc:AlternateContent>
        <mc:AlternateContent xmlns:mc="http://schemas.openxmlformats.org/markup-compatibility/2006">
          <mc:Choice Requires="x14">
            <control shapeId="34959" r:id="rId7" name="Check Box 143">
              <controlPr defaultSize="0" autoFill="0" autoLine="0" autoPict="0">
                <anchor moveWithCells="1">
                  <from>
                    <xdr:col>2</xdr:col>
                    <xdr:colOff>350520</xdr:colOff>
                    <xdr:row>25</xdr:row>
                    <xdr:rowOff>106680</xdr:rowOff>
                  </from>
                  <to>
                    <xdr:col>3</xdr:col>
                    <xdr:colOff>30480</xdr:colOff>
                    <xdr:row>28</xdr:row>
                    <xdr:rowOff>7620</xdr:rowOff>
                  </to>
                </anchor>
              </controlPr>
            </control>
          </mc:Choice>
        </mc:AlternateContent>
        <mc:AlternateContent xmlns:mc="http://schemas.openxmlformats.org/markup-compatibility/2006">
          <mc:Choice Requires="x14">
            <control shapeId="34960" r:id="rId8" name="Check Box 144">
              <controlPr defaultSize="0" autoFill="0" autoLine="0" autoPict="0">
                <anchor moveWithCells="1">
                  <from>
                    <xdr:col>4</xdr:col>
                    <xdr:colOff>350520</xdr:colOff>
                    <xdr:row>23</xdr:row>
                    <xdr:rowOff>121920</xdr:rowOff>
                  </from>
                  <to>
                    <xdr:col>5</xdr:col>
                    <xdr:colOff>30480</xdr:colOff>
                    <xdr:row>24</xdr:row>
                    <xdr:rowOff>137160</xdr:rowOff>
                  </to>
                </anchor>
              </controlPr>
            </control>
          </mc:Choice>
        </mc:AlternateContent>
        <mc:AlternateContent xmlns:mc="http://schemas.openxmlformats.org/markup-compatibility/2006">
          <mc:Choice Requires="x14">
            <control shapeId="34961" r:id="rId9" name="Check Box 145">
              <controlPr defaultSize="0" autoFill="0" autoLine="0" autoPict="0">
                <anchor moveWithCells="1">
                  <from>
                    <xdr:col>4</xdr:col>
                    <xdr:colOff>350520</xdr:colOff>
                    <xdr:row>25</xdr:row>
                    <xdr:rowOff>0</xdr:rowOff>
                  </from>
                  <to>
                    <xdr:col>5</xdr:col>
                    <xdr:colOff>30480</xdr:colOff>
                    <xdr:row>26</xdr:row>
                    <xdr:rowOff>22860</xdr:rowOff>
                  </to>
                </anchor>
              </controlPr>
            </control>
          </mc:Choice>
        </mc:AlternateContent>
        <mc:AlternateContent xmlns:mc="http://schemas.openxmlformats.org/markup-compatibility/2006">
          <mc:Choice Requires="x14">
            <control shapeId="34962" r:id="rId10" name="Check Box 146">
              <controlPr defaultSize="0" autoFill="0" autoLine="0" autoPict="0">
                <anchor moveWithCells="1">
                  <from>
                    <xdr:col>7</xdr:col>
                    <xdr:colOff>335280</xdr:colOff>
                    <xdr:row>23</xdr:row>
                    <xdr:rowOff>137160</xdr:rowOff>
                  </from>
                  <to>
                    <xdr:col>8</xdr:col>
                    <xdr:colOff>7620</xdr:colOff>
                    <xdr:row>24</xdr:row>
                    <xdr:rowOff>160020</xdr:rowOff>
                  </to>
                </anchor>
              </controlPr>
            </control>
          </mc:Choice>
        </mc:AlternateContent>
        <mc:AlternateContent xmlns:mc="http://schemas.openxmlformats.org/markup-compatibility/2006">
          <mc:Choice Requires="x14">
            <control shapeId="34970" r:id="rId11" name="Check Box 154">
              <controlPr defaultSize="0" autoFill="0" autoLine="0" autoPict="0">
                <anchor moveWithCells="1">
                  <from>
                    <xdr:col>7</xdr:col>
                    <xdr:colOff>342900</xdr:colOff>
                    <xdr:row>24</xdr:row>
                    <xdr:rowOff>144780</xdr:rowOff>
                  </from>
                  <to>
                    <xdr:col>8</xdr:col>
                    <xdr:colOff>22860</xdr:colOff>
                    <xdr:row>25</xdr:row>
                    <xdr:rowOff>160020</xdr:rowOff>
                  </to>
                </anchor>
              </controlPr>
            </control>
          </mc:Choice>
        </mc:AlternateContent>
        <mc:AlternateContent xmlns:mc="http://schemas.openxmlformats.org/markup-compatibility/2006">
          <mc:Choice Requires="x14">
            <control shapeId="34971" r:id="rId12" name="Check Box 155">
              <controlPr defaultSize="0" autoFill="0" autoLine="0" autoPict="0">
                <anchor moveWithCells="1">
                  <from>
                    <xdr:col>7</xdr:col>
                    <xdr:colOff>342900</xdr:colOff>
                    <xdr:row>25</xdr:row>
                    <xdr:rowOff>175260</xdr:rowOff>
                  </from>
                  <to>
                    <xdr:col>8</xdr:col>
                    <xdr:colOff>22860</xdr:colOff>
                    <xdr:row>27</xdr:row>
                    <xdr:rowOff>22860</xdr:rowOff>
                  </to>
                </anchor>
              </controlPr>
            </control>
          </mc:Choice>
        </mc:AlternateContent>
        <mc:AlternateContent xmlns:mc="http://schemas.openxmlformats.org/markup-compatibility/2006">
          <mc:Choice Requires="x14">
            <control shapeId="34972" r:id="rId13" name="Check Box 156">
              <controlPr defaultSize="0" autoFill="0" autoLine="0" autoPict="0">
                <anchor moveWithCells="1">
                  <from>
                    <xdr:col>9</xdr:col>
                    <xdr:colOff>266700</xdr:colOff>
                    <xdr:row>23</xdr:row>
                    <xdr:rowOff>144780</xdr:rowOff>
                  </from>
                  <to>
                    <xdr:col>9</xdr:col>
                    <xdr:colOff>556260</xdr:colOff>
                    <xdr:row>24</xdr:row>
                    <xdr:rowOff>144780</xdr:rowOff>
                  </to>
                </anchor>
              </controlPr>
            </control>
          </mc:Choice>
        </mc:AlternateContent>
        <mc:AlternateContent xmlns:mc="http://schemas.openxmlformats.org/markup-compatibility/2006">
          <mc:Choice Requires="x14">
            <control shapeId="34973" r:id="rId14" name="Check Box 157">
              <controlPr defaultSize="0" autoFill="0" autoLine="0" autoPict="0">
                <anchor moveWithCells="1">
                  <from>
                    <xdr:col>9</xdr:col>
                    <xdr:colOff>266700</xdr:colOff>
                    <xdr:row>24</xdr:row>
                    <xdr:rowOff>152400</xdr:rowOff>
                  </from>
                  <to>
                    <xdr:col>9</xdr:col>
                    <xdr:colOff>556260</xdr:colOff>
                    <xdr:row>25</xdr:row>
                    <xdr:rowOff>160020</xdr:rowOff>
                  </to>
                </anchor>
              </controlPr>
            </control>
          </mc:Choice>
        </mc:AlternateContent>
        <mc:AlternateContent xmlns:mc="http://schemas.openxmlformats.org/markup-compatibility/2006">
          <mc:Choice Requires="x14">
            <control shapeId="34974" r:id="rId15" name="Check Box 158">
              <controlPr defaultSize="0" autoFill="0" autoLine="0" autoPict="0">
                <anchor moveWithCells="1">
                  <from>
                    <xdr:col>9</xdr:col>
                    <xdr:colOff>266700</xdr:colOff>
                    <xdr:row>26</xdr:row>
                    <xdr:rowOff>7620</xdr:rowOff>
                  </from>
                  <to>
                    <xdr:col>9</xdr:col>
                    <xdr:colOff>556260</xdr:colOff>
                    <xdr:row>27</xdr:row>
                    <xdr:rowOff>7620</xdr:rowOff>
                  </to>
                </anchor>
              </controlPr>
            </control>
          </mc:Choice>
        </mc:AlternateContent>
        <mc:AlternateContent xmlns:mc="http://schemas.openxmlformats.org/markup-compatibility/2006">
          <mc:Choice Requires="x14">
            <control shapeId="35753" r:id="rId16" name="Check Box 937">
              <controlPr defaultSize="0" autoFill="0" autoLine="0" autoPict="0">
                <anchor moveWithCells="1" sizeWithCells="1">
                  <from>
                    <xdr:col>1</xdr:col>
                    <xdr:colOff>601980</xdr:colOff>
                    <xdr:row>18</xdr:row>
                    <xdr:rowOff>152400</xdr:rowOff>
                  </from>
                  <to>
                    <xdr:col>2</xdr:col>
                    <xdr:colOff>243840</xdr:colOff>
                    <xdr:row>20</xdr:row>
                    <xdr:rowOff>99060</xdr:rowOff>
                  </to>
                </anchor>
              </controlPr>
            </control>
          </mc:Choice>
        </mc:AlternateContent>
        <mc:AlternateContent xmlns:mc="http://schemas.openxmlformats.org/markup-compatibility/2006">
          <mc:Choice Requires="x14">
            <control shapeId="35754" r:id="rId17" name="Check Box 938">
              <controlPr defaultSize="0" autoFill="0" autoLine="0" autoPict="0">
                <anchor moveWithCells="1" sizeWithCells="1">
                  <from>
                    <xdr:col>4</xdr:col>
                    <xdr:colOff>457200</xdr:colOff>
                    <xdr:row>18</xdr:row>
                    <xdr:rowOff>167640</xdr:rowOff>
                  </from>
                  <to>
                    <xdr:col>5</xdr:col>
                    <xdr:colOff>152400</xdr:colOff>
                    <xdr:row>20</xdr:row>
                    <xdr:rowOff>68580</xdr:rowOff>
                  </to>
                </anchor>
              </controlPr>
            </control>
          </mc:Choice>
        </mc:AlternateContent>
        <mc:AlternateContent xmlns:mc="http://schemas.openxmlformats.org/markup-compatibility/2006">
          <mc:Choice Requires="x14">
            <control shapeId="35755" r:id="rId18" name="Check Box 939">
              <controlPr defaultSize="0" autoFill="0" autoLine="0" autoPict="0">
                <anchor moveWithCells="1" sizeWithCells="1">
                  <from>
                    <xdr:col>7</xdr:col>
                    <xdr:colOff>358140</xdr:colOff>
                    <xdr:row>19</xdr:row>
                    <xdr:rowOff>15240</xdr:rowOff>
                  </from>
                  <to>
                    <xdr:col>8</xdr:col>
                    <xdr:colOff>45720</xdr:colOff>
                    <xdr:row>20</xdr:row>
                    <xdr:rowOff>91440</xdr:rowOff>
                  </to>
                </anchor>
              </controlPr>
            </control>
          </mc:Choice>
        </mc:AlternateContent>
        <mc:AlternateContent xmlns:mc="http://schemas.openxmlformats.org/markup-compatibility/2006">
          <mc:Choice Requires="x14">
            <control shapeId="35756" r:id="rId19" name="Check Box 940">
              <controlPr defaultSize="0" autoFill="0" autoLine="0" autoPict="0">
                <anchor moveWithCells="1" sizeWithCells="1">
                  <from>
                    <xdr:col>10</xdr:col>
                    <xdr:colOff>129540</xdr:colOff>
                    <xdr:row>19</xdr:row>
                    <xdr:rowOff>15240</xdr:rowOff>
                  </from>
                  <to>
                    <xdr:col>10</xdr:col>
                    <xdr:colOff>426720</xdr:colOff>
                    <xdr:row>20</xdr:row>
                    <xdr:rowOff>83820</xdr:rowOff>
                  </to>
                </anchor>
              </controlPr>
            </control>
          </mc:Choice>
        </mc:AlternateContent>
        <mc:AlternateContent xmlns:mc="http://schemas.openxmlformats.org/markup-compatibility/2006">
          <mc:Choice Requires="x14">
            <control shapeId="35757" r:id="rId20" name="Check Box 941">
              <controlPr defaultSize="0" autoFill="0" autoLine="0" autoPict="0">
                <anchor moveWithCells="1" sizeWithCells="1">
                  <from>
                    <xdr:col>13</xdr:col>
                    <xdr:colOff>76200</xdr:colOff>
                    <xdr:row>19</xdr:row>
                    <xdr:rowOff>7620</xdr:rowOff>
                  </from>
                  <to>
                    <xdr:col>13</xdr:col>
                    <xdr:colOff>373380</xdr:colOff>
                    <xdr:row>20</xdr:row>
                    <xdr:rowOff>68580</xdr:rowOff>
                  </to>
                </anchor>
              </controlPr>
            </control>
          </mc:Choice>
        </mc:AlternateContent>
        <mc:AlternateContent xmlns:mc="http://schemas.openxmlformats.org/markup-compatibility/2006">
          <mc:Choice Requires="x14">
            <control shapeId="35758" r:id="rId21" name="Check Box 942">
              <controlPr defaultSize="0" autoFill="0" autoLine="0" autoPict="0">
                <anchor moveWithCells="1" sizeWithCells="1">
                  <from>
                    <xdr:col>15</xdr:col>
                    <xdr:colOff>327660</xdr:colOff>
                    <xdr:row>19</xdr:row>
                    <xdr:rowOff>7620</xdr:rowOff>
                  </from>
                  <to>
                    <xdr:col>16</xdr:col>
                    <xdr:colOff>22860</xdr:colOff>
                    <xdr:row>20</xdr:row>
                    <xdr:rowOff>68580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L81"/>
  <sheetViews>
    <sheetView showGridLines="0" topLeftCell="A16" zoomScale="70" zoomScaleNormal="70" workbookViewId="0">
      <selection activeCell="AN23" sqref="AN23"/>
    </sheetView>
  </sheetViews>
  <sheetFormatPr defaultRowHeight="13.2" x14ac:dyDescent="0.25"/>
  <cols>
    <col min="1" max="1" width="2.88671875" customWidth="1"/>
    <col min="2" max="2" width="16.5546875" customWidth="1"/>
    <col min="5" max="5" width="8.88671875" customWidth="1"/>
    <col min="9" max="9" width="11.5546875" bestFit="1" customWidth="1"/>
    <col min="10" max="10" width="11" customWidth="1"/>
    <col min="11" max="11" width="10" bestFit="1" customWidth="1"/>
    <col min="13" max="13" width="7.88671875" customWidth="1"/>
    <col min="14" max="14" width="7.33203125" customWidth="1"/>
    <col min="15" max="15" width="8.33203125" customWidth="1"/>
    <col min="16" max="16" width="10" bestFit="1" customWidth="1"/>
    <col min="18" max="18" width="2.6640625" customWidth="1"/>
    <col min="20" max="38" width="0" hidden="1" customWidth="1"/>
  </cols>
  <sheetData>
    <row r="1" spans="2:38" ht="8.4" customHeight="1" x14ac:dyDescent="0.25"/>
    <row r="2" spans="2:38" x14ac:dyDescent="0.25">
      <c r="B2" s="16"/>
      <c r="C2" s="14"/>
      <c r="D2" s="14"/>
      <c r="E2" s="14"/>
      <c r="F2" s="14"/>
      <c r="G2" s="14"/>
      <c r="H2" s="14"/>
      <c r="I2" s="14"/>
      <c r="J2" s="14"/>
      <c r="K2" s="14"/>
      <c r="L2" s="14"/>
      <c r="M2" s="14"/>
      <c r="N2" s="14"/>
      <c r="O2" s="17"/>
      <c r="P2" s="16"/>
      <c r="Q2" s="14"/>
      <c r="R2" s="93"/>
    </row>
    <row r="3" spans="2:38" x14ac:dyDescent="0.25">
      <c r="B3" s="14"/>
      <c r="C3" s="14"/>
      <c r="D3" s="14"/>
      <c r="E3" s="14"/>
      <c r="F3" s="14"/>
      <c r="G3" s="14"/>
      <c r="H3" s="14"/>
      <c r="I3" s="14"/>
      <c r="J3" s="14"/>
      <c r="K3" s="14"/>
      <c r="L3" s="14"/>
      <c r="M3" s="14"/>
      <c r="N3" s="14"/>
      <c r="O3" s="14"/>
      <c r="P3" s="16"/>
      <c r="Q3" s="14"/>
      <c r="R3" s="93"/>
    </row>
    <row r="4" spans="2:38" x14ac:dyDescent="0.25">
      <c r="B4" s="14"/>
      <c r="C4" s="14"/>
      <c r="D4" s="14"/>
      <c r="E4" s="14"/>
      <c r="F4" s="14"/>
      <c r="G4" s="14"/>
      <c r="H4" s="14"/>
      <c r="I4" s="14"/>
      <c r="J4" s="14"/>
      <c r="K4" s="14"/>
      <c r="L4" s="14"/>
      <c r="M4" s="14"/>
      <c r="N4" s="14"/>
      <c r="O4" s="14"/>
      <c r="P4" s="14"/>
      <c r="Q4" s="14"/>
      <c r="R4" s="93"/>
    </row>
    <row r="6" spans="2:38" ht="17.399999999999999" x14ac:dyDescent="0.3">
      <c r="B6" s="85" t="s">
        <v>1</v>
      </c>
      <c r="C6" s="3"/>
      <c r="D6" s="3"/>
      <c r="E6" s="112">
        <f>'EP Form'!E6</f>
        <v>0</v>
      </c>
      <c r="F6" s="32"/>
      <c r="G6" s="32"/>
      <c r="H6" s="32"/>
      <c r="I6" s="3"/>
      <c r="J6" s="3"/>
      <c r="K6" s="85"/>
      <c r="L6" s="33" t="s">
        <v>9</v>
      </c>
      <c r="M6" s="238">
        <f>'EP Form'!E10</f>
        <v>0</v>
      </c>
      <c r="N6" s="238"/>
      <c r="O6" s="238"/>
      <c r="P6" s="238"/>
      <c r="Q6" s="238"/>
    </row>
    <row r="7" spans="2:38" ht="17.399999999999999" x14ac:dyDescent="0.3">
      <c r="B7" s="85" t="s">
        <v>10</v>
      </c>
      <c r="C7" s="3"/>
      <c r="D7" s="3"/>
      <c r="E7" s="97">
        <f>'EP Form'!E7</f>
        <v>0</v>
      </c>
      <c r="F7" s="34"/>
      <c r="G7" s="34"/>
      <c r="H7" s="34"/>
      <c r="I7" s="3"/>
      <c r="J7" s="3"/>
      <c r="K7" s="85"/>
      <c r="L7" s="33" t="s">
        <v>7</v>
      </c>
      <c r="M7" s="95">
        <f>'EP Form'!E11</f>
        <v>0</v>
      </c>
      <c r="N7" s="34"/>
      <c r="O7" s="34"/>
      <c r="P7" s="34"/>
      <c r="Q7" s="35"/>
    </row>
    <row r="8" spans="2:38" ht="36" customHeight="1" x14ac:dyDescent="0.25">
      <c r="B8" s="239" t="s">
        <v>134</v>
      </c>
      <c r="C8" s="239"/>
      <c r="D8" s="239"/>
      <c r="E8" s="239"/>
      <c r="F8" s="239"/>
      <c r="G8" s="239"/>
      <c r="H8" s="239"/>
      <c r="I8" s="239"/>
    </row>
    <row r="9" spans="2:38" ht="16.350000000000001" customHeight="1" x14ac:dyDescent="0.25">
      <c r="B9" s="239"/>
      <c r="C9" s="239"/>
      <c r="D9" s="239"/>
      <c r="E9" s="239"/>
      <c r="F9" s="239"/>
      <c r="G9" s="239"/>
      <c r="H9" s="239"/>
      <c r="I9" s="239"/>
    </row>
    <row r="10" spans="2:38" ht="17.399999999999999" x14ac:dyDescent="0.3">
      <c r="B10" s="51" t="s">
        <v>95</v>
      </c>
      <c r="C10" s="15"/>
      <c r="D10" s="15"/>
      <c r="E10" s="15"/>
      <c r="F10" s="15"/>
      <c r="G10" s="15"/>
      <c r="H10" s="51"/>
      <c r="I10" s="27"/>
      <c r="J10" s="15"/>
      <c r="K10" s="15"/>
      <c r="L10" s="15"/>
      <c r="M10" s="15"/>
      <c r="N10" s="15"/>
      <c r="O10" s="15"/>
      <c r="P10" s="15"/>
      <c r="Q10" s="48"/>
      <c r="R10" s="48"/>
      <c r="U10" s="6"/>
    </row>
    <row r="11" spans="2:38" ht="7.95" customHeight="1" x14ac:dyDescent="0.25"/>
    <row r="12" spans="2:38" ht="16.350000000000001" customHeight="1" x14ac:dyDescent="0.3">
      <c r="B12" s="57" t="s">
        <v>88</v>
      </c>
      <c r="C12" s="30"/>
      <c r="D12" s="30"/>
      <c r="E12" s="31"/>
      <c r="F12" s="76"/>
      <c r="I12" s="29" t="s">
        <v>116</v>
      </c>
      <c r="J12" s="30"/>
      <c r="K12" s="30"/>
      <c r="L12" s="30"/>
      <c r="M12" s="30"/>
      <c r="N12" s="30"/>
      <c r="O12" s="30"/>
      <c r="P12" s="31"/>
      <c r="T12" s="251">
        <v>1</v>
      </c>
      <c r="U12" s="251"/>
      <c r="V12" s="251"/>
      <c r="W12" s="251"/>
      <c r="Y12" s="251">
        <v>2</v>
      </c>
      <c r="Z12" s="251"/>
      <c r="AA12" s="251"/>
      <c r="AB12" s="251"/>
      <c r="AD12" s="251">
        <v>3</v>
      </c>
      <c r="AE12" s="251"/>
      <c r="AF12" s="251"/>
      <c r="AG12" s="251"/>
      <c r="AI12" s="251">
        <v>4</v>
      </c>
      <c r="AJ12" s="251"/>
      <c r="AK12" s="251"/>
      <c r="AL12" s="251"/>
    </row>
    <row r="13" spans="2:38" ht="18" customHeight="1" x14ac:dyDescent="0.25">
      <c r="B13" s="71" t="s">
        <v>31</v>
      </c>
      <c r="C13" s="71" t="s">
        <v>32</v>
      </c>
      <c r="D13" s="71" t="s">
        <v>107</v>
      </c>
      <c r="E13" s="72" t="s">
        <v>77</v>
      </c>
      <c r="F13" s="74"/>
      <c r="I13" s="40" t="s">
        <v>31</v>
      </c>
      <c r="J13" s="94" t="s">
        <v>62</v>
      </c>
      <c r="K13" s="39" t="s">
        <v>108</v>
      </c>
      <c r="L13" s="40" t="s">
        <v>33</v>
      </c>
      <c r="M13" s="40" t="s">
        <v>40</v>
      </c>
      <c r="N13" s="40" t="s">
        <v>41</v>
      </c>
      <c r="O13" s="40" t="s">
        <v>35</v>
      </c>
      <c r="P13" s="56" t="s">
        <v>77</v>
      </c>
      <c r="T13" s="40" t="s">
        <v>33</v>
      </c>
      <c r="U13" s="40" t="s">
        <v>40</v>
      </c>
      <c r="V13" s="40" t="s">
        <v>41</v>
      </c>
      <c r="W13" s="40" t="s">
        <v>35</v>
      </c>
      <c r="Y13" s="40" t="s">
        <v>33</v>
      </c>
      <c r="Z13" s="40" t="s">
        <v>40</v>
      </c>
      <c r="AA13" s="40" t="s">
        <v>41</v>
      </c>
      <c r="AB13" s="40" t="s">
        <v>35</v>
      </c>
      <c r="AD13" s="40" t="s">
        <v>33</v>
      </c>
      <c r="AE13" s="40" t="s">
        <v>40</v>
      </c>
      <c r="AF13" s="40" t="s">
        <v>41</v>
      </c>
      <c r="AG13" s="40" t="s">
        <v>35</v>
      </c>
      <c r="AI13" s="40" t="s">
        <v>33</v>
      </c>
      <c r="AJ13" s="40" t="s">
        <v>40</v>
      </c>
      <c r="AK13" s="40" t="s">
        <v>41</v>
      </c>
      <c r="AL13" s="40" t="s">
        <v>35</v>
      </c>
    </row>
    <row r="14" spans="2:38" ht="15" x14ac:dyDescent="0.25">
      <c r="B14" s="62" t="str">
        <f>IF('EP Form'!$B36="F",'EP Form'!$B36,"")</f>
        <v/>
      </c>
      <c r="C14" s="132" t="str">
        <f>IF('EP Form'!$B36="F",'EP Form'!$C36,"")</f>
        <v/>
      </c>
      <c r="D14" s="132" t="str">
        <f>IF('EP Form'!$B36="F",'EP Form'!$D36,"")</f>
        <v/>
      </c>
      <c r="E14" s="62" t="str">
        <f>IF('EP Form'!$B36="F",'EP Form'!$E36,"")</f>
        <v/>
      </c>
      <c r="F14" s="73"/>
      <c r="I14" s="104" t="str">
        <f>IF('EP Form'!I36="F",'EP Form'!I36,"")</f>
        <v/>
      </c>
      <c r="J14" s="104" t="str">
        <f>IF((AND('EP Form'!$I36="F", 'EP Form'!$J36&lt;6)),'EP Form'!$J36,"")</f>
        <v/>
      </c>
      <c r="K14" s="104" t="str">
        <f>IF((AND('EP Form'!$I36="F", 'EP Form'!$J36&lt;6)),'EP Form'!$K36,"")</f>
        <v/>
      </c>
      <c r="L14" s="133" t="str">
        <f>IF((AND('EP Form'!$I36="F", 'EP Form'!$J36&lt;6)),'EP Form'!$L36,"")</f>
        <v/>
      </c>
      <c r="M14" s="133" t="str">
        <f>IF((AND('EP Form'!$I36="F", 'EP Form'!$J36&lt;6)),'EP Form'!$M36,"")</f>
        <v/>
      </c>
      <c r="N14" s="133" t="str">
        <f>IF((AND('EP Form'!$I36="F", 'EP Form'!$J36&lt;6)),'EP Form'!$N36,"")</f>
        <v/>
      </c>
      <c r="O14" s="133" t="str">
        <f>IF((AND('EP Form'!$I36="F", 'EP Form'!$J36&lt;6)),'EP Form'!$O36,"")</f>
        <v/>
      </c>
      <c r="P14" s="59" t="str">
        <f>IF((AND('EP Form'!$I36="F", 'EP Form'!$J36&lt;6)),'EP Form'!$P36,"")</f>
        <v/>
      </c>
      <c r="T14">
        <f>IF(J14=1,L14,0)</f>
        <v>0</v>
      </c>
      <c r="U14">
        <f>IF(J14=1,M14,0)</f>
        <v>0</v>
      </c>
      <c r="V14">
        <f>IF(J14=1,N14,0)</f>
        <v>0</v>
      </c>
      <c r="W14">
        <f>IF(J14=1,O14,0)</f>
        <v>0</v>
      </c>
      <c r="Y14" s="6">
        <f>IF($J14=2,L14,0)</f>
        <v>0</v>
      </c>
      <c r="Z14" s="6">
        <f t="shared" ref="Z14:AB20" si="0">IF($J14=2,M14,0)</f>
        <v>0</v>
      </c>
      <c r="AA14" s="6">
        <f t="shared" si="0"/>
        <v>0</v>
      </c>
      <c r="AB14" s="6">
        <f t="shared" si="0"/>
        <v>0</v>
      </c>
      <c r="AD14">
        <f>IF($J14=3,L14,0)</f>
        <v>0</v>
      </c>
      <c r="AE14">
        <f t="shared" ref="AE14:AG20" si="1">IF($J14=3,M14,0)</f>
        <v>0</v>
      </c>
      <c r="AF14">
        <f t="shared" si="1"/>
        <v>0</v>
      </c>
      <c r="AG14">
        <f t="shared" si="1"/>
        <v>0</v>
      </c>
      <c r="AI14">
        <f>IF($J14=4,L14,0)</f>
        <v>0</v>
      </c>
      <c r="AJ14">
        <f t="shared" ref="AJ14:AL20" si="2">IF($J14=4,M14,0)</f>
        <v>0</v>
      </c>
      <c r="AK14">
        <f t="shared" si="2"/>
        <v>0</v>
      </c>
      <c r="AL14">
        <f t="shared" si="2"/>
        <v>0</v>
      </c>
    </row>
    <row r="15" spans="2:38" ht="15" x14ac:dyDescent="0.25">
      <c r="B15" s="62" t="str">
        <f>IF('EP Form'!$B37="F",'EP Form'!$B37,"")</f>
        <v/>
      </c>
      <c r="C15" s="132" t="str">
        <f>IF('EP Form'!$B37="F",'EP Form'!$C37,"")</f>
        <v/>
      </c>
      <c r="D15" s="132" t="str">
        <f>IF('EP Form'!$B37="F",'EP Form'!$D37,"")</f>
        <v/>
      </c>
      <c r="E15" s="62" t="str">
        <f>IF('EP Form'!$B37="F",'EP Form'!$E37,"")</f>
        <v/>
      </c>
      <c r="F15" s="73"/>
      <c r="I15" s="104" t="str">
        <f>IF('EP Form'!$I37="F",'EP Form'!$I37,"")</f>
        <v/>
      </c>
      <c r="J15" s="104" t="str">
        <f>IF((AND('EP Form'!$I37="F", 'EP Form'!$J37&lt;6)),'EP Form'!$J37,"")</f>
        <v/>
      </c>
      <c r="K15" s="104" t="str">
        <f>IF((AND('EP Form'!I37="F", 'EP Form'!J37&lt;6)),'EP Form'!K37,"")</f>
        <v/>
      </c>
      <c r="L15" s="133" t="str">
        <f>IF((AND('EP Form'!I37="F", 'EP Form'!J37&lt;6)),'EP Form'!L37,"")</f>
        <v/>
      </c>
      <c r="M15" s="133" t="str">
        <f>IF((AND('EP Form'!I37="F", 'EP Form'!J37&lt;6)),'EP Form'!M37,"")</f>
        <v/>
      </c>
      <c r="N15" s="133" t="str">
        <f>IF((AND('EP Form'!I37="F", 'EP Form'!J37&lt;6)),'EP Form'!N37,"")</f>
        <v/>
      </c>
      <c r="O15" s="133" t="str">
        <f>IF((AND('EP Form'!I37="F", 'EP Form'!J37&lt;6)),'EP Form'!O37,"")</f>
        <v/>
      </c>
      <c r="P15" s="59" t="str">
        <f>IF((AND('EP Form'!$I37="F", 'EP Form'!$J37&lt;6)),'EP Form'!$P37,"")</f>
        <v/>
      </c>
      <c r="T15">
        <f>IF(J15=1,L15,0)</f>
        <v>0</v>
      </c>
      <c r="U15">
        <f t="shared" ref="U15:U20" si="3">IF(J15=1,M15,0)</f>
        <v>0</v>
      </c>
      <c r="V15">
        <f t="shared" ref="V15:V20" si="4">IF(J15=1,N15,0)</f>
        <v>0</v>
      </c>
      <c r="W15">
        <f t="shared" ref="W15:W20" si="5">IF(J15=1,O15,0)</f>
        <v>0</v>
      </c>
      <c r="Y15" s="6">
        <f t="shared" ref="Y15:Y20" si="6">IF(J15=2,L15,0)</f>
        <v>0</v>
      </c>
      <c r="Z15" s="6">
        <f t="shared" si="0"/>
        <v>0</v>
      </c>
      <c r="AA15" s="6">
        <f t="shared" si="0"/>
        <v>0</v>
      </c>
      <c r="AB15" s="6">
        <f t="shared" si="0"/>
        <v>0</v>
      </c>
      <c r="AD15">
        <f t="shared" ref="AD15:AD20" si="7">IF($J15=3,L15,0)</f>
        <v>0</v>
      </c>
      <c r="AE15">
        <f t="shared" si="1"/>
        <v>0</v>
      </c>
      <c r="AF15">
        <f t="shared" si="1"/>
        <v>0</v>
      </c>
      <c r="AG15">
        <f t="shared" si="1"/>
        <v>0</v>
      </c>
      <c r="AI15">
        <f t="shared" ref="AI15:AI20" si="8">IF($J15=4,L15,0)</f>
        <v>0</v>
      </c>
      <c r="AJ15">
        <f t="shared" si="2"/>
        <v>0</v>
      </c>
      <c r="AK15">
        <f t="shared" si="2"/>
        <v>0</v>
      </c>
      <c r="AL15">
        <f t="shared" si="2"/>
        <v>0</v>
      </c>
    </row>
    <row r="16" spans="2:38" ht="15" x14ac:dyDescent="0.25">
      <c r="B16" s="62" t="str">
        <f>IF('EP Form'!$B38="F",'EP Form'!$B38,"")</f>
        <v/>
      </c>
      <c r="C16" s="132" t="str">
        <f>IF('EP Form'!$B38="F",'EP Form'!$C38,"")</f>
        <v/>
      </c>
      <c r="D16" s="132" t="str">
        <f>IF('EP Form'!$B38="F",'EP Form'!$D38,"")</f>
        <v/>
      </c>
      <c r="E16" s="62" t="str">
        <f>IF('EP Form'!$B38="F",'EP Form'!$E38,"")</f>
        <v/>
      </c>
      <c r="I16" s="104" t="str">
        <f>IF('EP Form'!$I38="F",'EP Form'!$I38,"")</f>
        <v/>
      </c>
      <c r="J16" s="104" t="str">
        <f>IF((AND('EP Form'!$I38="F", 'EP Form'!$J38&lt;6)),'EP Form'!$J38,"")</f>
        <v/>
      </c>
      <c r="K16" s="104" t="str">
        <f>IF((AND('EP Form'!I38="F", 'EP Form'!J38&lt;6)),'EP Form'!K38,"")</f>
        <v/>
      </c>
      <c r="L16" s="133" t="str">
        <f>IF((AND('EP Form'!I38="F", 'EP Form'!J38&lt;6)),'EP Form'!L38,"")</f>
        <v/>
      </c>
      <c r="M16" s="133" t="str">
        <f>IF((AND('EP Form'!I38="F", 'EP Form'!J38&lt;6)),'EP Form'!M38,"")</f>
        <v/>
      </c>
      <c r="N16" s="133" t="str">
        <f>IF((AND('EP Form'!I38="F", 'EP Form'!J38&lt;6)),'EP Form'!N38,"")</f>
        <v/>
      </c>
      <c r="O16" s="133" t="str">
        <f>IF((AND('EP Form'!I38="F", 'EP Form'!J38&lt;6)),'EP Form'!O38,"")</f>
        <v/>
      </c>
      <c r="P16" s="59" t="str">
        <f>IF((AND('EP Form'!$I38="F", 'EP Form'!$J38&lt;6)),'EP Form'!$P38,"")</f>
        <v/>
      </c>
      <c r="T16">
        <f t="shared" ref="T16:T20" si="9">IF(J16=1,L16,0)</f>
        <v>0</v>
      </c>
      <c r="U16">
        <f t="shared" si="3"/>
        <v>0</v>
      </c>
      <c r="V16">
        <f t="shared" si="4"/>
        <v>0</v>
      </c>
      <c r="W16">
        <f t="shared" si="5"/>
        <v>0</v>
      </c>
      <c r="Y16" s="6">
        <f t="shared" si="6"/>
        <v>0</v>
      </c>
      <c r="Z16" s="6">
        <f t="shared" si="0"/>
        <v>0</v>
      </c>
      <c r="AA16" s="6">
        <f t="shared" si="0"/>
        <v>0</v>
      </c>
      <c r="AB16" s="6">
        <f t="shared" si="0"/>
        <v>0</v>
      </c>
      <c r="AD16">
        <f t="shared" si="7"/>
        <v>0</v>
      </c>
      <c r="AE16">
        <f t="shared" si="1"/>
        <v>0</v>
      </c>
      <c r="AF16">
        <f t="shared" si="1"/>
        <v>0</v>
      </c>
      <c r="AG16">
        <f t="shared" si="1"/>
        <v>0</v>
      </c>
      <c r="AI16">
        <f t="shared" si="8"/>
        <v>0</v>
      </c>
      <c r="AJ16">
        <f t="shared" si="2"/>
        <v>0</v>
      </c>
      <c r="AK16">
        <f t="shared" si="2"/>
        <v>0</v>
      </c>
      <c r="AL16">
        <f t="shared" si="2"/>
        <v>0</v>
      </c>
    </row>
    <row r="17" spans="2:38" ht="15" x14ac:dyDescent="0.25">
      <c r="B17" s="62"/>
      <c r="C17" s="132" t="str">
        <f>IF('EP Form'!$B39="F",'EP Form'!$C39,"")</f>
        <v/>
      </c>
      <c r="D17" s="132" t="str">
        <f>IF('EP Form'!$B39="F",'EP Form'!$D39,"")</f>
        <v/>
      </c>
      <c r="E17" s="62" t="str">
        <f>IF('EP Form'!$B39="F",'EP Form'!$E39,"")</f>
        <v/>
      </c>
      <c r="F17" s="41"/>
      <c r="I17" s="104" t="str">
        <f>IF('EP Form'!$I39="F",'EP Form'!$I39,"")</f>
        <v/>
      </c>
      <c r="J17" s="104" t="str">
        <f>IF((AND('EP Form'!$I39="F", 'EP Form'!$J39&lt;6)),'EP Form'!$J39,"")</f>
        <v/>
      </c>
      <c r="K17" s="104" t="str">
        <f>IF((AND('EP Form'!I39="F", 'EP Form'!J39&lt;6)),'EP Form'!K39,"")</f>
        <v/>
      </c>
      <c r="L17" s="133" t="str">
        <f>IF((AND('EP Form'!I39="F", 'EP Form'!J39&lt;6)),'EP Form'!L39,"")</f>
        <v/>
      </c>
      <c r="M17" s="133" t="str">
        <f>IF((AND('EP Form'!I39="F", 'EP Form'!J39&lt;6)),'EP Form'!M39,"")</f>
        <v/>
      </c>
      <c r="N17" s="133" t="str">
        <f>IF((AND('EP Form'!I39="F", 'EP Form'!J39&lt;6)),'EP Form'!N39,"")</f>
        <v/>
      </c>
      <c r="O17" s="133" t="str">
        <f>IF((AND('EP Form'!I39="F", 'EP Form'!J39&lt;6)),'EP Form'!O39,"")</f>
        <v/>
      </c>
      <c r="P17" s="59" t="str">
        <f>IF((AND('EP Form'!$I39="F", 'EP Form'!$J39&lt;6)),'EP Form'!$P39,"")</f>
        <v/>
      </c>
      <c r="T17">
        <f t="shared" si="9"/>
        <v>0</v>
      </c>
      <c r="U17">
        <f t="shared" si="3"/>
        <v>0</v>
      </c>
      <c r="V17">
        <f t="shared" si="4"/>
        <v>0</v>
      </c>
      <c r="W17">
        <f t="shared" si="5"/>
        <v>0</v>
      </c>
      <c r="Y17" s="6">
        <f t="shared" si="6"/>
        <v>0</v>
      </c>
      <c r="Z17" s="6">
        <f t="shared" si="0"/>
        <v>0</v>
      </c>
      <c r="AA17" s="6">
        <f t="shared" si="0"/>
        <v>0</v>
      </c>
      <c r="AB17" s="6">
        <f t="shared" si="0"/>
        <v>0</v>
      </c>
      <c r="AD17">
        <f t="shared" si="7"/>
        <v>0</v>
      </c>
      <c r="AE17">
        <f t="shared" si="1"/>
        <v>0</v>
      </c>
      <c r="AF17">
        <f t="shared" si="1"/>
        <v>0</v>
      </c>
      <c r="AG17">
        <f t="shared" si="1"/>
        <v>0</v>
      </c>
      <c r="AI17">
        <f t="shared" si="8"/>
        <v>0</v>
      </c>
      <c r="AJ17">
        <f t="shared" si="2"/>
        <v>0</v>
      </c>
      <c r="AK17">
        <f t="shared" si="2"/>
        <v>0</v>
      </c>
      <c r="AL17">
        <f t="shared" si="2"/>
        <v>0</v>
      </c>
    </row>
    <row r="18" spans="2:38" ht="15" x14ac:dyDescent="0.25">
      <c r="B18" s="62" t="str">
        <f>IF('EP Form'!$B40="F",'EP Form'!$B40,"")</f>
        <v/>
      </c>
      <c r="C18" s="132" t="str">
        <f>IF('EP Form'!$B40="F",'EP Form'!$C40,"")</f>
        <v/>
      </c>
      <c r="D18" s="132" t="str">
        <f>IF('EP Form'!$B40="F",'EP Form'!$D40,"")</f>
        <v/>
      </c>
      <c r="E18" s="62" t="str">
        <f>IF('EP Form'!$B40="F",'EP Form'!$E40,"")</f>
        <v/>
      </c>
      <c r="F18" s="41"/>
      <c r="I18" s="104" t="str">
        <f>IF('EP Form'!$I40="F",'EP Form'!$I40,"")</f>
        <v/>
      </c>
      <c r="J18" s="104" t="str">
        <f>IF((AND('EP Form'!$I40="F", 'EP Form'!$J40&lt;6)),'EP Form'!$J40,"")</f>
        <v/>
      </c>
      <c r="K18" s="104" t="str">
        <f>IF((AND('EP Form'!I40="F", 'EP Form'!J40&lt;6)),'EP Form'!K40,"")</f>
        <v/>
      </c>
      <c r="L18" s="133" t="str">
        <f>IF((AND('EP Form'!I40="F", 'EP Form'!J40&lt;6)),'EP Form'!L40,"")</f>
        <v/>
      </c>
      <c r="M18" s="133" t="str">
        <f>IF((AND('EP Form'!I40="F", 'EP Form'!J40&lt;6)),'EP Form'!M40,"")</f>
        <v/>
      </c>
      <c r="N18" s="133" t="str">
        <f>IF((AND('EP Form'!I40="F", 'EP Form'!J40&lt;6)),'EP Form'!N40,"")</f>
        <v/>
      </c>
      <c r="O18" s="133" t="str">
        <f>IF((AND('EP Form'!I40="F", 'EP Form'!J40&lt;6)),'EP Form'!O40,"")</f>
        <v/>
      </c>
      <c r="P18" s="59" t="str">
        <f>IF((AND('EP Form'!$I40="F", 'EP Form'!$J40&lt;6)),'EP Form'!$P40,"")</f>
        <v/>
      </c>
      <c r="T18">
        <f t="shared" si="9"/>
        <v>0</v>
      </c>
      <c r="U18">
        <f t="shared" si="3"/>
        <v>0</v>
      </c>
      <c r="V18">
        <f t="shared" si="4"/>
        <v>0</v>
      </c>
      <c r="W18">
        <f t="shared" si="5"/>
        <v>0</v>
      </c>
      <c r="Y18" s="6">
        <f t="shared" si="6"/>
        <v>0</v>
      </c>
      <c r="Z18" s="6">
        <f t="shared" si="0"/>
        <v>0</v>
      </c>
      <c r="AA18" s="6">
        <f t="shared" si="0"/>
        <v>0</v>
      </c>
      <c r="AB18" s="6">
        <f t="shared" si="0"/>
        <v>0</v>
      </c>
      <c r="AD18">
        <f t="shared" si="7"/>
        <v>0</v>
      </c>
      <c r="AE18">
        <f t="shared" si="1"/>
        <v>0</v>
      </c>
      <c r="AF18">
        <f t="shared" si="1"/>
        <v>0</v>
      </c>
      <c r="AG18">
        <f t="shared" si="1"/>
        <v>0</v>
      </c>
      <c r="AI18">
        <f t="shared" si="8"/>
        <v>0</v>
      </c>
      <c r="AJ18">
        <f t="shared" si="2"/>
        <v>0</v>
      </c>
      <c r="AK18">
        <f t="shared" si="2"/>
        <v>0</v>
      </c>
      <c r="AL18">
        <f t="shared" si="2"/>
        <v>0</v>
      </c>
    </row>
    <row r="19" spans="2:38" ht="15" x14ac:dyDescent="0.25">
      <c r="B19" s="62" t="str">
        <f>IF('EP Form'!$B41="F",'EP Form'!$B41,"")</f>
        <v/>
      </c>
      <c r="C19" s="132" t="str">
        <f>IF('EP Form'!$B41="F",'EP Form'!$C41,"")</f>
        <v/>
      </c>
      <c r="D19" s="132" t="str">
        <f>IF('EP Form'!$B41="F",'EP Form'!$D41,"")</f>
        <v/>
      </c>
      <c r="E19" s="62" t="str">
        <f>IF('EP Form'!$B41="F",'EP Form'!$E41,"")</f>
        <v/>
      </c>
      <c r="I19" s="104" t="str">
        <f>IF('EP Form'!$I41="F",'EP Form'!$I41,"")</f>
        <v/>
      </c>
      <c r="J19" s="104" t="str">
        <f>IF((AND('EP Form'!$I41="F", 'EP Form'!$J41&lt;6)),'EP Form'!$J41,"")</f>
        <v/>
      </c>
      <c r="K19" s="104" t="str">
        <f>IF((AND('EP Form'!I41="F", 'EP Form'!J41&lt;6)),'EP Form'!K41,"")</f>
        <v/>
      </c>
      <c r="L19" s="133" t="str">
        <f>IF((AND('EP Form'!I41="F", 'EP Form'!J41&lt;6)),'EP Form'!L41,"")</f>
        <v/>
      </c>
      <c r="M19" s="133" t="str">
        <f>IF((AND('EP Form'!I41="F", 'EP Form'!J41&lt;6)),'EP Form'!M41,"")</f>
        <v/>
      </c>
      <c r="N19" s="133" t="str">
        <f>IF((AND('EP Form'!I41="F", 'EP Form'!J41&lt;6)),'EP Form'!N41,"")</f>
        <v/>
      </c>
      <c r="O19" s="133" t="str">
        <f>IF((AND('EP Form'!I41="F", 'EP Form'!J41&lt;6)),'EP Form'!O41,"")</f>
        <v/>
      </c>
      <c r="P19" s="59" t="str">
        <f>IF((AND('EP Form'!$I41="F", 'EP Form'!$J41&lt;6)),'EP Form'!$P41,"")</f>
        <v/>
      </c>
      <c r="T19">
        <f t="shared" si="9"/>
        <v>0</v>
      </c>
      <c r="U19">
        <f t="shared" si="3"/>
        <v>0</v>
      </c>
      <c r="V19">
        <f t="shared" si="4"/>
        <v>0</v>
      </c>
      <c r="W19">
        <f t="shared" si="5"/>
        <v>0</v>
      </c>
      <c r="Y19" s="6">
        <f t="shared" si="6"/>
        <v>0</v>
      </c>
      <c r="Z19" s="6">
        <f t="shared" si="0"/>
        <v>0</v>
      </c>
      <c r="AA19" s="6">
        <f t="shared" si="0"/>
        <v>0</v>
      </c>
      <c r="AB19" s="6">
        <f t="shared" si="0"/>
        <v>0</v>
      </c>
      <c r="AD19">
        <f t="shared" si="7"/>
        <v>0</v>
      </c>
      <c r="AE19">
        <f t="shared" si="1"/>
        <v>0</v>
      </c>
      <c r="AF19">
        <f t="shared" si="1"/>
        <v>0</v>
      </c>
      <c r="AG19">
        <f t="shared" si="1"/>
        <v>0</v>
      </c>
      <c r="AI19">
        <f t="shared" si="8"/>
        <v>0</v>
      </c>
      <c r="AJ19">
        <f t="shared" si="2"/>
        <v>0</v>
      </c>
      <c r="AK19">
        <f t="shared" si="2"/>
        <v>0</v>
      </c>
      <c r="AL19">
        <f t="shared" si="2"/>
        <v>0</v>
      </c>
    </row>
    <row r="20" spans="2:38" ht="15" x14ac:dyDescent="0.25">
      <c r="B20" s="68" t="s">
        <v>170</v>
      </c>
      <c r="C20" s="146">
        <f>SUM(C14:C19)</f>
        <v>0</v>
      </c>
      <c r="D20" s="146">
        <f>SUM(D14:D19)</f>
        <v>0</v>
      </c>
      <c r="E20" s="67">
        <f>SUM(E14:E19)</f>
        <v>0</v>
      </c>
      <c r="F20" s="75"/>
      <c r="G20" s="3"/>
      <c r="I20" s="104" t="str">
        <f>IF('EP Form'!$I42="F",'EP Form'!$I42,"")</f>
        <v/>
      </c>
      <c r="J20" s="104" t="str">
        <f>IF((AND('EP Form'!$I42="F", 'EP Form'!$J42&lt;6)),'EP Form'!$J42,"")</f>
        <v/>
      </c>
      <c r="K20" s="104" t="str">
        <f>IF((AND('EP Form'!I42="E", 'EP Form'!J42&lt;6)),'EP Form'!K42,"")</f>
        <v/>
      </c>
      <c r="L20" s="133" t="str">
        <f>IF((AND('EP Form'!I42="F", 'EP Form'!J42&lt;6)),'EP Form'!L42,"")</f>
        <v/>
      </c>
      <c r="M20" s="133" t="str">
        <f>IF((AND('EP Form'!I42="F", 'EP Form'!J42&lt;6)),'EP Form'!M42,"")</f>
        <v/>
      </c>
      <c r="N20" s="133" t="str">
        <f>IF((AND('EP Form'!I42="F", 'EP Form'!J42&lt;6)),'EP Form'!N42,"")</f>
        <v/>
      </c>
      <c r="O20" s="133" t="str">
        <f>IF((AND('EP Form'!I42="F", 'EP Form'!J42&lt;6)),'EP Form'!O42,"")</f>
        <v/>
      </c>
      <c r="P20" s="59" t="str">
        <f>IF((AND('EP Form'!$I42="F", 'EP Form'!$J42&lt;6)),'EP Form'!$P42,"")</f>
        <v/>
      </c>
      <c r="T20">
        <f t="shared" si="9"/>
        <v>0</v>
      </c>
      <c r="U20">
        <f t="shared" si="3"/>
        <v>0</v>
      </c>
      <c r="V20">
        <f t="shared" si="4"/>
        <v>0</v>
      </c>
      <c r="W20">
        <f t="shared" si="5"/>
        <v>0</v>
      </c>
      <c r="Y20" s="6">
        <f t="shared" si="6"/>
        <v>0</v>
      </c>
      <c r="Z20" s="6">
        <f t="shared" si="0"/>
        <v>0</v>
      </c>
      <c r="AA20" s="6">
        <f t="shared" si="0"/>
        <v>0</v>
      </c>
      <c r="AB20" s="6">
        <f t="shared" si="0"/>
        <v>0</v>
      </c>
      <c r="AD20">
        <f t="shared" si="7"/>
        <v>0</v>
      </c>
      <c r="AE20">
        <f t="shared" si="1"/>
        <v>0</v>
      </c>
      <c r="AF20">
        <f t="shared" si="1"/>
        <v>0</v>
      </c>
      <c r="AG20">
        <f t="shared" si="1"/>
        <v>0</v>
      </c>
      <c r="AI20">
        <f t="shared" si="8"/>
        <v>0</v>
      </c>
      <c r="AJ20">
        <f t="shared" si="2"/>
        <v>0</v>
      </c>
      <c r="AK20">
        <f t="shared" si="2"/>
        <v>0</v>
      </c>
      <c r="AL20">
        <f t="shared" si="2"/>
        <v>0</v>
      </c>
    </row>
    <row r="21" spans="2:38" ht="13.8" x14ac:dyDescent="0.25">
      <c r="F21" s="43"/>
      <c r="G21" s="44"/>
      <c r="T21" s="149">
        <f>SUM(T14:T20)</f>
        <v>0</v>
      </c>
      <c r="U21" s="149">
        <f t="shared" ref="U21:W21" si="10">SUM(U14:U20)</f>
        <v>0</v>
      </c>
      <c r="V21" s="149">
        <f t="shared" si="10"/>
        <v>0</v>
      </c>
      <c r="W21" s="149">
        <f t="shared" si="10"/>
        <v>0</v>
      </c>
      <c r="Y21" s="149">
        <f>SUM(Y14:Y20)</f>
        <v>0</v>
      </c>
      <c r="Z21" s="149">
        <f t="shared" ref="Z21:AB21" si="11">SUM(Z14:Z20)</f>
        <v>0</v>
      </c>
      <c r="AA21" s="149">
        <f t="shared" si="11"/>
        <v>0</v>
      </c>
      <c r="AB21" s="149">
        <f t="shared" si="11"/>
        <v>0</v>
      </c>
      <c r="AD21" s="149">
        <f>SUM(AD14:AD20)</f>
        <v>0</v>
      </c>
      <c r="AE21" s="149">
        <f t="shared" ref="AE21:AG21" si="12">SUM(AE14:AE20)</f>
        <v>0</v>
      </c>
      <c r="AF21" s="149">
        <f t="shared" si="12"/>
        <v>0</v>
      </c>
      <c r="AG21" s="149">
        <f t="shared" si="12"/>
        <v>0</v>
      </c>
      <c r="AI21" s="149">
        <f>SUM(AI14:AI20)</f>
        <v>0</v>
      </c>
      <c r="AJ21" s="149">
        <f t="shared" ref="AJ21:AL21" si="13">SUM(AJ14:AJ20)</f>
        <v>0</v>
      </c>
      <c r="AK21" s="149">
        <f t="shared" si="13"/>
        <v>0</v>
      </c>
      <c r="AL21" s="149">
        <f t="shared" si="13"/>
        <v>0</v>
      </c>
    </row>
    <row r="22" spans="2:38" ht="13.8" x14ac:dyDescent="0.25">
      <c r="F22" s="43"/>
      <c r="G22" s="44"/>
      <c r="T22" s="40" t="s">
        <v>33</v>
      </c>
      <c r="U22" s="40" t="s">
        <v>40</v>
      </c>
      <c r="V22" s="40" t="s">
        <v>41</v>
      </c>
      <c r="W22" s="40" t="s">
        <v>35</v>
      </c>
      <c r="Y22" s="40" t="s">
        <v>33</v>
      </c>
      <c r="Z22" s="40" t="s">
        <v>40</v>
      </c>
      <c r="AA22" s="40" t="s">
        <v>41</v>
      </c>
      <c r="AB22" s="40" t="s">
        <v>35</v>
      </c>
      <c r="AD22" s="40" t="s">
        <v>33</v>
      </c>
      <c r="AE22" s="40" t="s">
        <v>40</v>
      </c>
      <c r="AF22" s="40" t="s">
        <v>41</v>
      </c>
      <c r="AG22" s="40" t="s">
        <v>35</v>
      </c>
      <c r="AI22" s="40" t="s">
        <v>33</v>
      </c>
      <c r="AJ22" s="40" t="s">
        <v>40</v>
      </c>
      <c r="AK22" s="40" t="s">
        <v>41</v>
      </c>
      <c r="AL22" s="40" t="s">
        <v>35</v>
      </c>
    </row>
    <row r="23" spans="2:38" ht="24.6" x14ac:dyDescent="0.4">
      <c r="B23" s="88" t="str">
        <f>B8</f>
        <v>PANEL F</v>
      </c>
      <c r="C23" s="89"/>
      <c r="D23" s="90"/>
      <c r="E23" s="89"/>
      <c r="F23" s="91"/>
      <c r="G23" s="99" t="s">
        <v>77</v>
      </c>
      <c r="H23" s="100" t="str">
        <f>E19</f>
        <v/>
      </c>
      <c r="I23" s="69"/>
      <c r="J23" s="88" t="s">
        <v>112</v>
      </c>
      <c r="K23" s="89"/>
      <c r="L23" s="89"/>
      <c r="M23" s="92" t="str">
        <f>B23</f>
        <v>PANEL F</v>
      </c>
      <c r="N23" s="89"/>
      <c r="O23" s="89"/>
      <c r="P23" s="89"/>
      <c r="Q23" s="89"/>
      <c r="R23" s="89"/>
    </row>
    <row r="24" spans="2:38" ht="13.8" x14ac:dyDescent="0.25">
      <c r="D24" s="54"/>
      <c r="F24" s="43"/>
      <c r="G24" s="44"/>
      <c r="I24" s="6"/>
    </row>
    <row r="25" spans="2:38" ht="24.6" x14ac:dyDescent="0.4">
      <c r="D25" s="54"/>
      <c r="E25" s="240" t="s">
        <v>107</v>
      </c>
      <c r="F25" s="240"/>
      <c r="I25" s="6"/>
      <c r="J25" s="86" t="s">
        <v>135</v>
      </c>
      <c r="M25" s="5"/>
      <c r="N25" s="5"/>
      <c r="O25" s="86" t="s">
        <v>136</v>
      </c>
      <c r="P25" s="21"/>
      <c r="Q25" s="86"/>
    </row>
    <row r="26" spans="2:38" ht="13.8" x14ac:dyDescent="0.25">
      <c r="C26" s="45"/>
      <c r="D26" s="55"/>
      <c r="E26" s="241">
        <f>D20</f>
        <v>0</v>
      </c>
      <c r="F26" s="241"/>
      <c r="I26" s="22"/>
      <c r="M26" s="5"/>
      <c r="N26" s="22"/>
      <c r="R26" s="5"/>
    </row>
    <row r="27" spans="2:38" ht="13.8" x14ac:dyDescent="0.25">
      <c r="B27" s="38"/>
      <c r="D27" s="55"/>
      <c r="E27" s="241"/>
      <c r="F27" s="241"/>
      <c r="I27" s="22"/>
      <c r="M27" s="5"/>
      <c r="N27" s="22"/>
      <c r="R27" s="5"/>
    </row>
    <row r="28" spans="2:38" ht="13.95" customHeight="1" x14ac:dyDescent="0.25">
      <c r="B28" s="38"/>
      <c r="D28" s="55"/>
      <c r="E28" s="47"/>
      <c r="I28" s="55"/>
      <c r="J28" s="87"/>
      <c r="K28" s="263" t="str">
        <f>N14</f>
        <v/>
      </c>
      <c r="L28" s="263"/>
      <c r="M28" s="5"/>
      <c r="N28" s="55"/>
      <c r="O28" s="87"/>
      <c r="Q28" s="253" t="str">
        <f>N15</f>
        <v/>
      </c>
      <c r="R28" s="5"/>
      <c r="U28" s="42"/>
    </row>
    <row r="29" spans="2:38" ht="13.95" customHeight="1" x14ac:dyDescent="0.25">
      <c r="B29" s="38"/>
      <c r="D29" s="55"/>
      <c r="I29" s="55"/>
      <c r="J29" s="244" t="str">
        <f>L14</f>
        <v/>
      </c>
      <c r="K29" s="263"/>
      <c r="L29" s="263"/>
      <c r="M29" s="5"/>
      <c r="N29" s="55"/>
      <c r="O29" s="253" t="str">
        <f>L15</f>
        <v/>
      </c>
      <c r="Q29" s="253"/>
      <c r="R29" s="5"/>
      <c r="U29" s="42"/>
    </row>
    <row r="30" spans="2:38" ht="13.95" customHeight="1" x14ac:dyDescent="0.25">
      <c r="B30" s="38"/>
      <c r="D30" s="55"/>
      <c r="I30" s="22"/>
      <c r="J30" s="244"/>
      <c r="L30" s="55"/>
      <c r="M30" s="5"/>
      <c r="N30" s="22"/>
      <c r="O30" s="253"/>
      <c r="Q30" s="55"/>
      <c r="R30" s="5"/>
      <c r="U30" s="42"/>
    </row>
    <row r="31" spans="2:38" ht="15" customHeight="1" x14ac:dyDescent="0.25">
      <c r="B31" s="52"/>
      <c r="C31" s="1"/>
      <c r="D31" s="23"/>
      <c r="E31" s="1"/>
      <c r="F31" s="1"/>
      <c r="I31" s="22"/>
      <c r="L31" s="23"/>
      <c r="M31" s="5"/>
      <c r="N31" s="22"/>
      <c r="Q31" s="23"/>
      <c r="R31" s="5"/>
      <c r="U31" s="23"/>
    </row>
    <row r="32" spans="2:38" ht="13.95" customHeight="1" x14ac:dyDescent="0.25">
      <c r="B32" s="52"/>
      <c r="C32" s="1"/>
      <c r="D32" s="1"/>
      <c r="E32" s="1"/>
      <c r="F32" s="1"/>
      <c r="I32" s="22"/>
      <c r="L32" s="247" t="str">
        <f>O14</f>
        <v/>
      </c>
      <c r="M32" s="247"/>
      <c r="N32" s="22"/>
      <c r="Q32" s="256" t="str">
        <f>O15</f>
        <v/>
      </c>
      <c r="R32" s="256"/>
      <c r="U32" s="46"/>
    </row>
    <row r="33" spans="2:22" ht="13.95" customHeight="1" x14ac:dyDescent="0.25">
      <c r="B33" s="84"/>
      <c r="C33" s="84"/>
      <c r="D33" s="248"/>
      <c r="E33" s="248"/>
      <c r="F33" s="1"/>
      <c r="I33" s="22"/>
      <c r="L33" s="247"/>
      <c r="M33" s="247"/>
      <c r="N33" s="22"/>
      <c r="Q33" s="256"/>
      <c r="R33" s="256"/>
    </row>
    <row r="34" spans="2:22" ht="13.8" x14ac:dyDescent="0.25">
      <c r="B34" s="84"/>
      <c r="C34" s="84"/>
      <c r="D34" s="248"/>
      <c r="E34" s="248"/>
      <c r="F34" s="1"/>
      <c r="I34" s="22"/>
      <c r="L34" s="46"/>
      <c r="M34" s="5"/>
      <c r="N34" s="22"/>
      <c r="Q34" s="46"/>
      <c r="R34" s="5"/>
    </row>
    <row r="35" spans="2:22" ht="13.8" x14ac:dyDescent="0.25">
      <c r="D35" s="54"/>
      <c r="I35" s="6"/>
      <c r="M35" s="5"/>
      <c r="N35" s="6"/>
      <c r="R35" s="5"/>
    </row>
    <row r="36" spans="2:22" ht="13.95" customHeight="1" x14ac:dyDescent="0.25">
      <c r="C36" s="45"/>
      <c r="D36" s="55"/>
      <c r="I36" s="22"/>
      <c r="J36" s="243" t="str">
        <f>M14</f>
        <v/>
      </c>
      <c r="K36" s="243" t="str">
        <f>M14</f>
        <v/>
      </c>
      <c r="L36" s="243"/>
      <c r="M36" s="5"/>
      <c r="N36" s="22"/>
      <c r="O36" s="253"/>
      <c r="P36" s="243" t="str">
        <f>M15</f>
        <v/>
      </c>
      <c r="R36" s="5"/>
    </row>
    <row r="37" spans="2:22" ht="24.6" x14ac:dyDescent="0.4">
      <c r="B37" s="38"/>
      <c r="D37" s="55"/>
      <c r="I37" s="22"/>
      <c r="J37" s="243"/>
      <c r="K37" s="243"/>
      <c r="L37" s="243"/>
      <c r="M37" s="5"/>
      <c r="N37" s="22"/>
      <c r="O37" s="253"/>
      <c r="P37" s="243"/>
      <c r="R37" s="5"/>
      <c r="V37" s="86"/>
    </row>
    <row r="38" spans="2:22" ht="13.8" x14ac:dyDescent="0.25">
      <c r="B38" s="38"/>
      <c r="D38" s="55"/>
      <c r="E38" s="47"/>
      <c r="I38" s="55"/>
      <c r="M38" s="5"/>
      <c r="N38" s="55"/>
      <c r="R38" s="5"/>
      <c r="U38" s="42"/>
    </row>
    <row r="39" spans="2:22" ht="13.95" customHeight="1" x14ac:dyDescent="0.25">
      <c r="B39" s="241">
        <f>C20</f>
        <v>0</v>
      </c>
      <c r="C39" s="246" t="s">
        <v>32</v>
      </c>
      <c r="D39" s="55"/>
      <c r="I39" s="55"/>
      <c r="M39" s="5"/>
      <c r="N39" s="55"/>
      <c r="R39" s="5"/>
      <c r="U39" s="42"/>
    </row>
    <row r="40" spans="2:22" ht="13.95" customHeight="1" x14ac:dyDescent="0.25">
      <c r="B40" s="241"/>
      <c r="C40" s="246"/>
      <c r="D40" s="55"/>
      <c r="I40" s="22"/>
      <c r="L40" s="55"/>
      <c r="M40" s="5"/>
      <c r="N40" s="22"/>
      <c r="Q40" s="55"/>
      <c r="R40" s="5"/>
      <c r="U40" s="42"/>
    </row>
    <row r="41" spans="2:22" ht="15" customHeight="1" x14ac:dyDescent="0.25">
      <c r="B41" s="241"/>
      <c r="C41" s="246"/>
      <c r="D41" s="23"/>
      <c r="E41" s="1"/>
      <c r="F41" s="1"/>
      <c r="I41" s="22"/>
      <c r="L41" s="23"/>
      <c r="M41" s="5"/>
      <c r="N41" s="22"/>
      <c r="Q41" s="23"/>
      <c r="R41" s="5"/>
      <c r="U41" s="23"/>
    </row>
    <row r="42" spans="2:22" ht="13.95" customHeight="1" x14ac:dyDescent="0.25">
      <c r="B42" s="241"/>
      <c r="C42" s="246"/>
      <c r="D42" s="1"/>
      <c r="E42" s="1"/>
      <c r="F42" s="1"/>
      <c r="I42" s="22"/>
      <c r="M42" s="5"/>
      <c r="N42" s="22"/>
      <c r="R42" s="5"/>
      <c r="U42" s="46"/>
    </row>
    <row r="43" spans="2:22" ht="24.6" customHeight="1" x14ac:dyDescent="0.25">
      <c r="B43" s="241"/>
      <c r="C43" s="246"/>
      <c r="D43" s="54"/>
      <c r="I43" s="6"/>
      <c r="M43" s="5"/>
      <c r="N43" s="6"/>
      <c r="R43" s="5"/>
    </row>
    <row r="44" spans="2:22" ht="24.6" x14ac:dyDescent="0.4">
      <c r="C44" s="45"/>
      <c r="D44" s="55"/>
      <c r="I44" s="22"/>
      <c r="J44" s="86" t="s">
        <v>137</v>
      </c>
      <c r="M44" s="5"/>
      <c r="N44" s="5"/>
      <c r="O44" s="86" t="s">
        <v>149</v>
      </c>
      <c r="P44" s="5"/>
      <c r="Q44" s="5"/>
    </row>
    <row r="45" spans="2:22" ht="13.8" x14ac:dyDescent="0.25">
      <c r="B45" s="38"/>
      <c r="D45" s="55"/>
      <c r="I45" s="22"/>
      <c r="M45" s="5"/>
      <c r="N45" s="22"/>
      <c r="R45" s="5"/>
    </row>
    <row r="46" spans="2:22" ht="13.8" x14ac:dyDescent="0.25">
      <c r="B46" s="38"/>
      <c r="D46" s="55"/>
      <c r="E46" s="47"/>
      <c r="I46" s="22"/>
      <c r="M46" s="5"/>
      <c r="N46" s="22"/>
      <c r="R46" s="5"/>
      <c r="U46" s="42"/>
    </row>
    <row r="47" spans="2:22" ht="21" x14ac:dyDescent="0.25">
      <c r="B47" s="38"/>
      <c r="D47" s="55"/>
      <c r="I47" s="55"/>
      <c r="J47" s="87"/>
      <c r="K47" s="263" t="str">
        <f>N16</f>
        <v/>
      </c>
      <c r="L47" s="263"/>
      <c r="M47" s="5"/>
      <c r="N47" s="249" t="s">
        <v>140</v>
      </c>
      <c r="O47" s="249"/>
      <c r="P47" s="249"/>
      <c r="Q47" s="250" t="e">
        <f>'EP Form'!Y24</f>
        <v>#N/A</v>
      </c>
      <c r="R47" s="250"/>
      <c r="S47" s="250"/>
      <c r="U47" s="42"/>
    </row>
    <row r="48" spans="2:22" ht="19.2" customHeight="1" x14ac:dyDescent="0.25">
      <c r="B48" s="38"/>
      <c r="D48" s="55"/>
      <c r="I48" s="55"/>
      <c r="J48" s="243" t="str">
        <f>L16</f>
        <v/>
      </c>
      <c r="K48" s="263"/>
      <c r="L48" s="263"/>
      <c r="M48" s="5"/>
      <c r="N48" s="249" t="s">
        <v>141</v>
      </c>
      <c r="O48" s="249"/>
      <c r="P48" s="249"/>
      <c r="Q48" s="115" t="e">
        <f>'EP Form'!Y29</f>
        <v>#N/A</v>
      </c>
      <c r="R48" s="115"/>
      <c r="S48" s="115"/>
      <c r="U48" s="42"/>
    </row>
    <row r="49" spans="2:21" ht="19.2" customHeight="1" x14ac:dyDescent="0.25">
      <c r="B49" s="52"/>
      <c r="C49" s="1"/>
      <c r="D49" s="23"/>
      <c r="E49" s="1"/>
      <c r="F49" s="1"/>
      <c r="I49" s="22"/>
      <c r="J49" s="243"/>
      <c r="L49" s="55"/>
      <c r="M49" s="5"/>
      <c r="N49" s="249" t="s">
        <v>142</v>
      </c>
      <c r="O49" s="249"/>
      <c r="P49" s="249"/>
      <c r="Q49" s="115" t="e">
        <f>'EP Form'!Y34</f>
        <v>#N/A</v>
      </c>
      <c r="R49" s="115"/>
      <c r="S49" s="115"/>
      <c r="U49" s="23"/>
    </row>
    <row r="50" spans="2:21" ht="13.8" x14ac:dyDescent="0.25">
      <c r="B50" s="52"/>
      <c r="C50" s="1"/>
      <c r="D50" s="1"/>
      <c r="E50" s="1"/>
      <c r="F50" s="1"/>
      <c r="I50" s="22"/>
      <c r="L50" s="23"/>
      <c r="M50" s="5"/>
      <c r="N50" s="262"/>
      <c r="O50" s="262"/>
      <c r="P50" s="262"/>
      <c r="Q50" s="23"/>
      <c r="R50" s="5"/>
      <c r="U50" s="46"/>
    </row>
    <row r="51" spans="2:21" ht="13.95" customHeight="1" x14ac:dyDescent="0.25">
      <c r="B51" s="84"/>
      <c r="C51" s="84"/>
      <c r="D51" s="248"/>
      <c r="E51" s="248"/>
      <c r="F51" s="1"/>
      <c r="I51" s="22"/>
      <c r="L51" s="247" t="str">
        <f>O16</f>
        <v/>
      </c>
      <c r="M51" s="247"/>
      <c r="N51" s="22"/>
      <c r="Q51" s="114" t="str">
        <f>O17</f>
        <v/>
      </c>
      <c r="R51" s="114"/>
    </row>
    <row r="52" spans="2:21" ht="13.95" customHeight="1" x14ac:dyDescent="0.25">
      <c r="B52" s="84"/>
      <c r="C52" s="84"/>
      <c r="D52" s="248"/>
      <c r="E52" s="248"/>
      <c r="F52" s="1"/>
      <c r="I52" s="22"/>
      <c r="L52" s="247"/>
      <c r="M52" s="247"/>
      <c r="N52" s="22"/>
      <c r="Q52" s="114"/>
      <c r="R52" s="114"/>
    </row>
    <row r="53" spans="2:21" ht="13.8" x14ac:dyDescent="0.25">
      <c r="D53" s="54"/>
      <c r="I53" s="22"/>
      <c r="L53" s="46"/>
      <c r="M53" s="5"/>
      <c r="N53" s="22"/>
      <c r="Q53" s="46"/>
      <c r="R53" s="5"/>
    </row>
    <row r="54" spans="2:21" ht="13.8" x14ac:dyDescent="0.25">
      <c r="C54" s="45"/>
      <c r="D54" s="55"/>
      <c r="I54" s="6"/>
      <c r="M54" s="5"/>
      <c r="N54" s="6"/>
      <c r="R54" s="5"/>
    </row>
    <row r="55" spans="2:21" ht="13.8" x14ac:dyDescent="0.25">
      <c r="B55" s="38"/>
      <c r="D55" s="55"/>
      <c r="I55" s="22"/>
      <c r="J55" s="253"/>
      <c r="K55" s="254" t="str">
        <f>M16</f>
        <v/>
      </c>
      <c r="M55" s="5"/>
      <c r="N55" s="22"/>
      <c r="O55" s="253"/>
      <c r="P55" s="259" t="str">
        <f>M17</f>
        <v/>
      </c>
      <c r="R55" s="5"/>
    </row>
    <row r="56" spans="2:21" ht="13.8" x14ac:dyDescent="0.25">
      <c r="B56" s="38"/>
      <c r="D56" s="55"/>
      <c r="E56" s="47"/>
      <c r="I56" s="22"/>
      <c r="J56" s="253"/>
      <c r="K56" s="254"/>
      <c r="M56" s="5"/>
      <c r="N56" s="22"/>
      <c r="O56" s="253"/>
      <c r="P56" s="259"/>
      <c r="R56" s="5"/>
      <c r="U56" s="42"/>
    </row>
    <row r="57" spans="2:21" ht="13.8" x14ac:dyDescent="0.25">
      <c r="B57" s="38"/>
      <c r="D57" s="55"/>
      <c r="I57" s="55"/>
      <c r="M57" s="5"/>
      <c r="N57" s="55"/>
      <c r="R57" s="5"/>
      <c r="U57" s="42"/>
    </row>
    <row r="58" spans="2:21" ht="13.8" x14ac:dyDescent="0.25">
      <c r="B58" s="38"/>
      <c r="D58" s="55"/>
      <c r="I58" s="55"/>
      <c r="M58" s="5"/>
      <c r="N58" s="55"/>
      <c r="R58" s="5"/>
      <c r="U58" s="42"/>
    </row>
    <row r="59" spans="2:21" ht="15" customHeight="1" x14ac:dyDescent="0.25">
      <c r="B59" s="52"/>
      <c r="C59" s="1"/>
      <c r="D59" s="23"/>
      <c r="E59" s="1"/>
      <c r="F59" s="1"/>
      <c r="I59" s="22"/>
      <c r="L59" s="55"/>
      <c r="M59" s="5"/>
      <c r="N59" s="22"/>
      <c r="Q59" s="55"/>
      <c r="R59" s="5"/>
      <c r="U59" s="23"/>
    </row>
    <row r="60" spans="2:21" ht="13.8" x14ac:dyDescent="0.25">
      <c r="B60" s="52"/>
      <c r="C60" s="1"/>
      <c r="D60" s="1"/>
      <c r="E60" s="1"/>
      <c r="F60" s="1"/>
      <c r="I60" s="22"/>
      <c r="L60" s="23"/>
      <c r="M60" s="5"/>
      <c r="N60" s="22"/>
      <c r="Q60" s="23"/>
      <c r="R60" s="5"/>
      <c r="U60" s="46"/>
    </row>
    <row r="61" spans="2:21" ht="13.8" x14ac:dyDescent="0.25">
      <c r="B61" s="84"/>
      <c r="C61" s="84"/>
      <c r="D61" s="248"/>
      <c r="E61" s="248"/>
      <c r="F61" s="1"/>
      <c r="I61" s="22"/>
      <c r="M61" s="5"/>
      <c r="N61" s="22"/>
      <c r="R61" s="5"/>
    </row>
    <row r="62" spans="2:21" ht="13.8" x14ac:dyDescent="0.25">
      <c r="B62" s="84"/>
      <c r="C62" s="84"/>
      <c r="D62" s="248"/>
      <c r="E62" s="248"/>
      <c r="F62" s="1"/>
      <c r="I62" s="6"/>
      <c r="M62" s="5"/>
      <c r="N62" s="6"/>
      <c r="R62" s="5"/>
    </row>
    <row r="63" spans="2:21" ht="16.95" customHeight="1" x14ac:dyDescent="0.25">
      <c r="B63" s="26"/>
      <c r="I63" s="70"/>
      <c r="M63" s="5"/>
      <c r="N63" s="5"/>
      <c r="O63" s="5"/>
      <c r="P63" s="5"/>
      <c r="Q63" s="5"/>
    </row>
    <row r="64" spans="2:21" ht="17.399999999999999" x14ac:dyDescent="0.3">
      <c r="B64" s="51" t="s">
        <v>96</v>
      </c>
      <c r="C64" s="15"/>
      <c r="D64" s="15"/>
      <c r="E64" s="15"/>
      <c r="F64" s="15"/>
      <c r="G64" s="15"/>
      <c r="H64" s="15"/>
      <c r="I64" s="18"/>
      <c r="J64" s="15"/>
      <c r="K64" s="15"/>
      <c r="L64" s="15"/>
      <c r="M64" s="15"/>
      <c r="N64" s="15"/>
      <c r="O64" s="15"/>
      <c r="P64" s="15"/>
      <c r="Q64" s="15"/>
      <c r="R64" s="15"/>
      <c r="S64" s="15"/>
    </row>
    <row r="66" spans="2:19" x14ac:dyDescent="0.25">
      <c r="H66" s="6" t="s">
        <v>97</v>
      </c>
    </row>
    <row r="67" spans="2:19" x14ac:dyDescent="0.25">
      <c r="H67" s="6" t="s">
        <v>103</v>
      </c>
    </row>
    <row r="69" spans="2:19" x14ac:dyDescent="0.25">
      <c r="H69" s="6" t="s">
        <v>76</v>
      </c>
    </row>
    <row r="70" spans="2:19" x14ac:dyDescent="0.25">
      <c r="H70" s="6"/>
    </row>
    <row r="71" spans="2:19" x14ac:dyDescent="0.25">
      <c r="H71" s="6"/>
    </row>
    <row r="72" spans="2:19" x14ac:dyDescent="0.25">
      <c r="H72" s="6"/>
    </row>
    <row r="73" spans="2:19" x14ac:dyDescent="0.25">
      <c r="H73" s="6"/>
    </row>
    <row r="74" spans="2:19" ht="16.8" x14ac:dyDescent="0.3">
      <c r="B74" s="63" t="s">
        <v>31</v>
      </c>
      <c r="C74" s="64" t="s">
        <v>54</v>
      </c>
      <c r="D74" s="64" t="s">
        <v>42</v>
      </c>
      <c r="E74" s="64" t="s">
        <v>43</v>
      </c>
      <c r="F74" s="64" t="s">
        <v>44</v>
      </c>
      <c r="G74" s="64" t="s">
        <v>45</v>
      </c>
      <c r="H74" s="64" t="s">
        <v>46</v>
      </c>
      <c r="I74" s="64" t="s">
        <v>47</v>
      </c>
      <c r="J74" s="64" t="s">
        <v>48</v>
      </c>
      <c r="K74" s="64" t="s">
        <v>49</v>
      </c>
      <c r="L74" s="64" t="s">
        <v>50</v>
      </c>
      <c r="M74" s="64" t="s">
        <v>51</v>
      </c>
      <c r="N74" s="64" t="s">
        <v>52</v>
      </c>
      <c r="O74" s="64" t="s">
        <v>53</v>
      </c>
    </row>
    <row r="75" spans="2:19" ht="16.8" x14ac:dyDescent="0.3">
      <c r="B75" s="58" t="s">
        <v>38</v>
      </c>
      <c r="C75" s="130">
        <f>'EP Form'!C73</f>
        <v>0</v>
      </c>
      <c r="D75" s="130">
        <f>'EP Form'!D73</f>
        <v>0</v>
      </c>
      <c r="E75" s="130">
        <f>'EP Form'!E73</f>
        <v>0</v>
      </c>
      <c r="F75" s="130">
        <f>'EP Form'!F73</f>
        <v>0</v>
      </c>
      <c r="G75" s="130">
        <f>'EP Form'!G73</f>
        <v>0</v>
      </c>
      <c r="H75" s="130">
        <f>'EP Form'!H73</f>
        <v>0</v>
      </c>
      <c r="I75" s="130">
        <f>'EP Form'!I73</f>
        <v>0</v>
      </c>
      <c r="J75" s="130">
        <f>'EP Form'!J73</f>
        <v>0</v>
      </c>
      <c r="K75" s="130">
        <f>'EP Form'!K73</f>
        <v>0</v>
      </c>
      <c r="L75" s="130">
        <f>'EP Form'!L73</f>
        <v>0</v>
      </c>
      <c r="M75" s="130">
        <f>'EP Form'!M73</f>
        <v>0</v>
      </c>
      <c r="N75" s="130">
        <f>'EP Form'!N73</f>
        <v>0</v>
      </c>
      <c r="O75" s="130">
        <f>'EP Form'!O73</f>
        <v>0</v>
      </c>
    </row>
    <row r="76" spans="2:19" ht="16.8" x14ac:dyDescent="0.3">
      <c r="B76" s="58"/>
      <c r="C76" s="130"/>
      <c r="D76" s="130"/>
      <c r="E76" s="130"/>
      <c r="F76" s="130"/>
      <c r="G76" s="130"/>
      <c r="H76" s="130"/>
      <c r="I76" s="130"/>
      <c r="J76" s="130"/>
      <c r="K76" s="130"/>
      <c r="L76" s="130"/>
      <c r="M76" s="130"/>
      <c r="N76" s="130"/>
      <c r="O76" s="130"/>
    </row>
    <row r="77" spans="2:19" ht="13.8" x14ac:dyDescent="0.25">
      <c r="B77" s="5"/>
      <c r="C77" s="5"/>
      <c r="D77" s="5"/>
      <c r="E77" s="5"/>
      <c r="F77" s="5"/>
      <c r="G77" s="5"/>
      <c r="H77" s="5"/>
      <c r="I77" s="5"/>
      <c r="J77" s="5"/>
      <c r="K77" s="5"/>
      <c r="L77" s="5"/>
      <c r="M77" s="5"/>
      <c r="N77" s="5"/>
      <c r="O77" s="5"/>
      <c r="P77" s="5"/>
    </row>
    <row r="78" spans="2:19" ht="17.399999999999999" x14ac:dyDescent="0.3">
      <c r="B78" s="51"/>
      <c r="C78" s="15"/>
      <c r="D78" s="15"/>
      <c r="E78" s="15"/>
      <c r="F78" s="15"/>
      <c r="G78" s="15"/>
      <c r="H78" s="15"/>
      <c r="I78" s="18"/>
      <c r="J78" s="15"/>
      <c r="K78" s="15"/>
      <c r="L78" s="15"/>
      <c r="M78" s="15"/>
      <c r="N78" s="15"/>
      <c r="O78" s="15"/>
      <c r="P78" s="15"/>
      <c r="Q78" s="15"/>
      <c r="R78" s="15"/>
      <c r="S78" s="93"/>
    </row>
    <row r="79" spans="2:19" ht="21" customHeight="1" x14ac:dyDescent="0.25">
      <c r="B79" s="7"/>
      <c r="G79" s="80"/>
      <c r="Q79" s="28"/>
    </row>
    <row r="80" spans="2:19" ht="13.8" x14ac:dyDescent="0.25">
      <c r="B80" s="7"/>
      <c r="G80" s="83"/>
      <c r="Q80" s="28"/>
    </row>
    <row r="81" spans="2:17" ht="13.8" x14ac:dyDescent="0.25">
      <c r="B81" s="7"/>
      <c r="G81" s="83"/>
      <c r="P81" s="28"/>
      <c r="Q81" s="28"/>
    </row>
  </sheetData>
  <protectedRanges>
    <protectedRange sqref="E6:E7 M6:M7" name="Range3"/>
  </protectedRanges>
  <mergeCells count="37">
    <mergeCell ref="T12:W12"/>
    <mergeCell ref="Y12:AB12"/>
    <mergeCell ref="AD12:AG12"/>
    <mergeCell ref="AI12:AL12"/>
    <mergeCell ref="M6:Q6"/>
    <mergeCell ref="B8:I9"/>
    <mergeCell ref="E25:F25"/>
    <mergeCell ref="E26:F27"/>
    <mergeCell ref="Q28:Q29"/>
    <mergeCell ref="J29:J30"/>
    <mergeCell ref="O29:O30"/>
    <mergeCell ref="K28:L29"/>
    <mergeCell ref="Q32:R33"/>
    <mergeCell ref="D33:E33"/>
    <mergeCell ref="D34:E34"/>
    <mergeCell ref="O36:O37"/>
    <mergeCell ref="P36:P37"/>
    <mergeCell ref="B39:B43"/>
    <mergeCell ref="C39:C43"/>
    <mergeCell ref="J48:J49"/>
    <mergeCell ref="L32:M33"/>
    <mergeCell ref="J36:L37"/>
    <mergeCell ref="Q47:S47"/>
    <mergeCell ref="D61:E61"/>
    <mergeCell ref="D62:E62"/>
    <mergeCell ref="N47:P47"/>
    <mergeCell ref="N48:P48"/>
    <mergeCell ref="N49:P49"/>
    <mergeCell ref="N50:P50"/>
    <mergeCell ref="D51:E51"/>
    <mergeCell ref="L51:M52"/>
    <mergeCell ref="D52:E52"/>
    <mergeCell ref="J55:J56"/>
    <mergeCell ref="K55:K56"/>
    <mergeCell ref="O55:O56"/>
    <mergeCell ref="P55:P56"/>
    <mergeCell ref="K47:L48"/>
  </mergeCells>
  <pageMargins left="0.25" right="0.25" top="0.25" bottom="0.25" header="0.3" footer="0.3"/>
  <pageSetup scale="61"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C000"/>
    <pageSetUpPr fitToPage="1"/>
  </sheetPr>
  <dimension ref="B1:S90"/>
  <sheetViews>
    <sheetView showGridLines="0" zoomScaleNormal="100" workbookViewId="0">
      <selection activeCell="R77" sqref="R77"/>
    </sheetView>
  </sheetViews>
  <sheetFormatPr defaultRowHeight="13.2" x14ac:dyDescent="0.25"/>
  <cols>
    <col min="1" max="1" width="2.88671875" customWidth="1"/>
    <col min="12" max="12" width="8.88671875" customWidth="1"/>
    <col min="17" max="17" width="2.6640625" customWidth="1"/>
  </cols>
  <sheetData>
    <row r="1" spans="2:16" ht="8.4" customHeight="1" x14ac:dyDescent="0.25"/>
    <row r="2" spans="2:16" x14ac:dyDescent="0.25">
      <c r="B2" s="16"/>
      <c r="C2" s="14"/>
      <c r="D2" s="14"/>
      <c r="E2" s="14"/>
      <c r="F2" s="14"/>
      <c r="G2" s="14"/>
      <c r="H2" s="14"/>
      <c r="I2" s="14"/>
      <c r="J2" s="14"/>
      <c r="K2" s="14"/>
      <c r="L2" s="14"/>
      <c r="M2" s="14"/>
      <c r="N2" s="17"/>
      <c r="O2" s="16"/>
      <c r="P2" s="14"/>
    </row>
    <row r="3" spans="2:16" x14ac:dyDescent="0.25">
      <c r="B3" s="14"/>
      <c r="C3" s="14"/>
      <c r="D3" s="14"/>
      <c r="E3" s="14"/>
      <c r="F3" s="14"/>
      <c r="G3" s="14"/>
      <c r="H3" s="14"/>
      <c r="I3" s="14"/>
      <c r="J3" s="14"/>
      <c r="K3" s="14"/>
      <c r="L3" s="14"/>
      <c r="M3" s="14"/>
      <c r="N3" s="14"/>
      <c r="O3" s="16"/>
      <c r="P3" s="14"/>
    </row>
    <row r="4" spans="2:16" x14ac:dyDescent="0.25">
      <c r="B4" s="14"/>
      <c r="C4" s="14"/>
      <c r="D4" s="14"/>
      <c r="E4" s="14"/>
      <c r="F4" s="14"/>
      <c r="G4" s="14"/>
      <c r="H4" s="14"/>
      <c r="I4" s="14"/>
      <c r="J4" s="14"/>
      <c r="K4" s="14"/>
      <c r="L4" s="14"/>
      <c r="M4" s="14"/>
      <c r="N4" s="14"/>
      <c r="O4" s="14"/>
      <c r="P4" s="14"/>
    </row>
    <row r="6" spans="2:16" ht="17.399999999999999" x14ac:dyDescent="0.3">
      <c r="B6" s="51" t="s">
        <v>3</v>
      </c>
      <c r="C6" s="15"/>
      <c r="D6" s="15"/>
      <c r="E6" s="15"/>
      <c r="F6" s="15"/>
      <c r="G6" s="15"/>
      <c r="H6" s="15"/>
      <c r="I6" s="19"/>
      <c r="J6" s="15"/>
      <c r="K6" s="15"/>
      <c r="L6" s="15"/>
      <c r="M6" s="15"/>
      <c r="N6" s="15"/>
      <c r="O6" s="15"/>
      <c r="P6" s="48"/>
    </row>
    <row r="7" spans="2:16" ht="13.8" x14ac:dyDescent="0.25">
      <c r="B7" s="4"/>
      <c r="C7" s="7"/>
      <c r="D7" s="7"/>
      <c r="E7" s="8"/>
      <c r="F7" s="8"/>
      <c r="G7" s="7"/>
      <c r="H7" s="13"/>
      <c r="I7" s="9"/>
      <c r="J7" s="10"/>
      <c r="K7" s="10"/>
      <c r="L7" s="8"/>
      <c r="M7" s="8"/>
      <c r="N7" s="7"/>
      <c r="O7" s="13"/>
    </row>
    <row r="8" spans="2:16" ht="13.8" x14ac:dyDescent="0.25">
      <c r="B8" s="4"/>
      <c r="C8" s="7"/>
      <c r="D8" s="7"/>
      <c r="E8" s="8"/>
      <c r="F8" s="8"/>
      <c r="G8" s="7"/>
      <c r="H8" s="13"/>
      <c r="I8" s="9"/>
      <c r="J8" s="10"/>
      <c r="K8" s="10"/>
      <c r="L8" s="8"/>
      <c r="M8" s="8"/>
      <c r="N8" s="7"/>
      <c r="O8" s="13"/>
    </row>
    <row r="9" spans="2:16" ht="14.4" x14ac:dyDescent="0.25">
      <c r="B9" s="4"/>
      <c r="C9" s="7"/>
      <c r="D9" s="7"/>
      <c r="E9" s="8"/>
      <c r="F9" s="8"/>
      <c r="G9" s="7"/>
      <c r="H9" s="13"/>
      <c r="I9" s="9"/>
      <c r="J9" s="10"/>
      <c r="K9" s="10"/>
      <c r="L9" s="8"/>
      <c r="M9" s="8"/>
      <c r="N9" s="77"/>
      <c r="O9" s="13"/>
    </row>
    <row r="10" spans="2:16" ht="13.8" x14ac:dyDescent="0.25">
      <c r="B10" s="4"/>
      <c r="C10" s="7"/>
      <c r="D10" s="7"/>
      <c r="E10" s="8"/>
      <c r="F10" s="8"/>
      <c r="G10" s="7"/>
      <c r="H10" s="13"/>
      <c r="I10" s="9"/>
      <c r="J10" s="10"/>
      <c r="K10" s="10"/>
      <c r="L10" s="8"/>
      <c r="M10" s="8"/>
      <c r="N10" s="78"/>
      <c r="O10" s="13"/>
    </row>
    <row r="11" spans="2:16" ht="13.8" x14ac:dyDescent="0.25">
      <c r="B11" s="4"/>
      <c r="C11" s="7"/>
      <c r="D11" s="7"/>
      <c r="E11" s="8"/>
      <c r="F11" s="8"/>
      <c r="G11" s="7"/>
      <c r="H11" s="13"/>
      <c r="I11" s="9"/>
      <c r="J11" s="10"/>
      <c r="K11" s="10"/>
      <c r="L11" s="8"/>
      <c r="M11" s="8"/>
      <c r="N11" s="78"/>
      <c r="O11" s="13"/>
    </row>
    <row r="12" spans="2:16" ht="13.8" x14ac:dyDescent="0.25">
      <c r="B12" s="4"/>
      <c r="C12" s="7"/>
      <c r="D12" s="7"/>
      <c r="E12" s="8"/>
      <c r="F12" s="8"/>
      <c r="G12" s="7"/>
      <c r="H12" s="13"/>
      <c r="I12" s="9"/>
      <c r="J12" s="10"/>
      <c r="K12" s="10"/>
      <c r="L12" s="8"/>
      <c r="M12" s="8"/>
      <c r="N12" s="7"/>
      <c r="O12" s="13"/>
    </row>
    <row r="14" spans="2:16" ht="13.8" x14ac:dyDescent="0.25">
      <c r="B14" s="38" t="s">
        <v>5</v>
      </c>
      <c r="D14" t="s">
        <v>67</v>
      </c>
    </row>
    <row r="16" spans="2:16" ht="13.8" x14ac:dyDescent="0.25">
      <c r="B16" s="38" t="s">
        <v>68</v>
      </c>
      <c r="D16" t="s">
        <v>69</v>
      </c>
    </row>
    <row r="18" spans="2:16" ht="17.399999999999999" x14ac:dyDescent="0.3">
      <c r="B18" s="51" t="s">
        <v>4</v>
      </c>
      <c r="C18" s="15"/>
      <c r="D18" s="15"/>
      <c r="E18" s="15"/>
      <c r="F18" s="15"/>
      <c r="G18" s="15"/>
      <c r="H18" s="15"/>
      <c r="I18" s="19"/>
      <c r="J18" s="15"/>
      <c r="K18" s="15"/>
      <c r="L18" s="15"/>
      <c r="M18" s="15"/>
      <c r="N18" s="15"/>
      <c r="O18" s="15"/>
      <c r="P18" s="48"/>
    </row>
    <row r="21" spans="2:16" ht="5.4" customHeight="1" x14ac:dyDescent="0.25"/>
    <row r="22" spans="2:16" ht="17.399999999999999" customHeight="1" x14ac:dyDescent="0.25"/>
    <row r="23" spans="2:16" ht="17.399999999999999" customHeight="1" x14ac:dyDescent="0.25"/>
    <row r="24" spans="2:16" ht="17.399999999999999" customHeight="1" x14ac:dyDescent="0.25"/>
    <row r="25" spans="2:16" ht="17.399999999999999" customHeight="1" x14ac:dyDescent="0.25">
      <c r="B25" s="38"/>
      <c r="C25" s="1"/>
      <c r="D25" s="1"/>
      <c r="E25" s="1"/>
      <c r="F25" s="24"/>
      <c r="G25" s="1"/>
      <c r="H25" s="1"/>
      <c r="I25" s="20"/>
      <c r="J25" s="1"/>
      <c r="K25" s="20"/>
      <c r="L25" s="1"/>
      <c r="M25" s="1"/>
      <c r="N25" s="20"/>
      <c r="O25" s="1"/>
      <c r="P25" s="1"/>
    </row>
    <row r="26" spans="2:16" ht="17.399999999999999" customHeight="1" x14ac:dyDescent="0.25">
      <c r="B26" s="38" t="s">
        <v>66</v>
      </c>
      <c r="C26" s="1"/>
      <c r="D26" s="20"/>
      <c r="E26" s="1"/>
      <c r="F26" s="24"/>
      <c r="G26" s="1"/>
      <c r="H26" s="1"/>
      <c r="I26" s="20"/>
      <c r="J26" s="1"/>
      <c r="K26" s="20"/>
      <c r="L26" s="1"/>
      <c r="M26" s="1"/>
      <c r="N26" s="20"/>
      <c r="O26" s="1"/>
      <c r="P26" s="1"/>
    </row>
    <row r="27" spans="2:16" ht="17.399999999999999" customHeight="1" x14ac:dyDescent="0.25">
      <c r="B27" s="38"/>
      <c r="C27" s="1"/>
      <c r="D27" s="20"/>
      <c r="E27" s="1"/>
      <c r="F27" s="24"/>
      <c r="G27" s="1"/>
      <c r="H27" s="1"/>
      <c r="I27" s="20"/>
      <c r="J27" s="1"/>
      <c r="K27" s="20"/>
      <c r="L27" s="1"/>
      <c r="M27" s="1"/>
      <c r="N27" s="20"/>
      <c r="O27" s="1"/>
      <c r="P27" s="1"/>
    </row>
    <row r="28" spans="2:16" ht="17.399999999999999" customHeight="1" x14ac:dyDescent="0.25">
      <c r="B28" s="38"/>
      <c r="C28" s="1"/>
      <c r="D28" s="49"/>
      <c r="E28" s="1"/>
      <c r="F28" s="24"/>
      <c r="G28" s="1"/>
      <c r="H28" s="1"/>
      <c r="I28" s="20"/>
      <c r="J28" s="1"/>
      <c r="K28" s="20"/>
      <c r="L28" s="1"/>
      <c r="M28" s="1"/>
      <c r="N28" s="20"/>
      <c r="O28" s="1"/>
      <c r="P28" s="1"/>
    </row>
    <row r="29" spans="2:16" ht="17.399999999999999" customHeight="1" x14ac:dyDescent="0.25">
      <c r="B29" s="38" t="s">
        <v>6</v>
      </c>
      <c r="C29" s="1"/>
      <c r="D29" s="50"/>
      <c r="E29" s="1"/>
      <c r="F29" s="24"/>
      <c r="G29" s="1"/>
      <c r="H29" s="1"/>
      <c r="I29" s="20"/>
      <c r="J29" s="1"/>
      <c r="K29" s="20"/>
      <c r="L29" s="1"/>
      <c r="M29" s="1"/>
      <c r="N29" s="20"/>
      <c r="O29" s="1"/>
      <c r="P29" s="1"/>
    </row>
    <row r="30" spans="2:16" ht="17.399999999999999" customHeight="1" x14ac:dyDescent="0.25">
      <c r="B30" s="38"/>
      <c r="C30" s="1"/>
      <c r="D30" s="50"/>
      <c r="E30" s="1"/>
      <c r="F30" s="24"/>
      <c r="G30" s="1"/>
      <c r="H30" s="1"/>
      <c r="I30" s="20"/>
      <c r="J30" s="1"/>
      <c r="K30" s="20"/>
      <c r="L30" s="1"/>
      <c r="M30" s="1"/>
      <c r="N30" s="20"/>
      <c r="O30" s="1"/>
      <c r="P30" s="1"/>
    </row>
    <row r="31" spans="2:16" ht="17.399999999999999" customHeight="1" x14ac:dyDescent="0.25">
      <c r="B31" s="38"/>
      <c r="C31" s="1"/>
      <c r="D31" s="50"/>
      <c r="E31" s="1"/>
      <c r="F31" s="24"/>
      <c r="G31" s="1"/>
      <c r="H31" s="1"/>
      <c r="I31" s="20"/>
      <c r="J31" s="1"/>
      <c r="K31" s="20"/>
      <c r="L31" s="1"/>
      <c r="M31" s="1"/>
      <c r="N31" s="20"/>
      <c r="O31" s="1"/>
      <c r="P31" s="1"/>
    </row>
    <row r="32" spans="2:16" ht="17.399999999999999" customHeight="1" x14ac:dyDescent="0.25">
      <c r="B32" s="38" t="s">
        <v>74</v>
      </c>
      <c r="C32" s="1"/>
      <c r="D32" s="50"/>
      <c r="E32" s="1"/>
      <c r="F32" s="24"/>
      <c r="G32" s="1"/>
      <c r="H32" s="1"/>
      <c r="I32" s="20"/>
      <c r="J32" s="1"/>
      <c r="K32" s="20"/>
      <c r="L32" s="1"/>
      <c r="M32" s="1"/>
      <c r="N32" s="20"/>
      <c r="O32" s="1"/>
      <c r="P32" s="1"/>
    </row>
    <row r="33" spans="2:16" ht="17.399999999999999" customHeight="1" x14ac:dyDescent="0.25">
      <c r="B33" s="38" t="s">
        <v>66</v>
      </c>
      <c r="C33" s="1"/>
      <c r="D33" s="50"/>
      <c r="E33" s="1"/>
      <c r="F33" s="24"/>
      <c r="G33" s="1"/>
      <c r="H33" s="1"/>
      <c r="I33" s="20"/>
      <c r="J33" s="1"/>
      <c r="K33" s="20"/>
      <c r="L33" s="1"/>
      <c r="M33" s="1"/>
      <c r="N33" s="20"/>
      <c r="O33" s="1"/>
      <c r="P33" s="1"/>
    </row>
    <row r="34" spans="2:16" ht="17.399999999999999" customHeight="1" x14ac:dyDescent="0.25">
      <c r="B34" s="38"/>
      <c r="C34" s="1"/>
      <c r="D34" s="50"/>
      <c r="E34" s="1"/>
      <c r="F34" s="24"/>
      <c r="G34" s="1"/>
      <c r="H34" s="1"/>
      <c r="I34" s="20"/>
      <c r="J34" s="1"/>
      <c r="K34" s="20"/>
      <c r="L34" s="1"/>
      <c r="M34" s="1"/>
      <c r="N34" s="20"/>
      <c r="O34" s="1"/>
      <c r="P34" s="1"/>
    </row>
    <row r="35" spans="2:16" ht="17.399999999999999" customHeight="1" x14ac:dyDescent="0.25">
      <c r="B35" s="38" t="s">
        <v>12</v>
      </c>
      <c r="C35" s="1"/>
      <c r="D35" s="50"/>
      <c r="E35" s="1"/>
      <c r="F35" s="24"/>
      <c r="G35" s="1"/>
      <c r="H35" s="1"/>
      <c r="I35" s="20"/>
      <c r="J35" s="1"/>
      <c r="K35" s="20"/>
      <c r="L35" s="1"/>
      <c r="M35" s="1"/>
      <c r="N35" s="20"/>
      <c r="O35" s="1"/>
      <c r="P35" s="1"/>
    </row>
    <row r="36" spans="2:16" ht="17.399999999999999" customHeight="1" x14ac:dyDescent="0.25">
      <c r="B36" s="38"/>
      <c r="C36" s="1"/>
      <c r="D36" s="50"/>
      <c r="E36" s="1"/>
      <c r="F36" s="24"/>
      <c r="G36" s="1"/>
      <c r="H36" s="1"/>
      <c r="I36" s="20"/>
      <c r="J36" s="1"/>
      <c r="K36" s="20"/>
      <c r="L36" s="1"/>
      <c r="M36" s="1"/>
      <c r="N36" s="20"/>
      <c r="O36" s="1"/>
      <c r="P36" s="1"/>
    </row>
    <row r="37" spans="2:16" ht="17.399999999999999" customHeight="1" x14ac:dyDescent="0.25">
      <c r="B37" s="38"/>
      <c r="C37" s="1"/>
      <c r="D37" s="50"/>
      <c r="E37" s="1"/>
      <c r="F37" s="24"/>
      <c r="G37" s="1"/>
      <c r="H37" s="1"/>
      <c r="I37" s="20"/>
      <c r="J37" s="1"/>
      <c r="K37" s="20"/>
      <c r="L37" s="1"/>
      <c r="M37" s="1"/>
      <c r="N37" s="20"/>
      <c r="O37" s="1"/>
      <c r="P37" s="1"/>
    </row>
    <row r="38" spans="2:16" ht="17.399999999999999" customHeight="1" x14ac:dyDescent="0.25">
      <c r="B38" s="38" t="s">
        <v>16</v>
      </c>
      <c r="C38" s="1"/>
      <c r="D38" s="22"/>
      <c r="E38" s="1"/>
      <c r="F38" s="24"/>
      <c r="G38" s="1"/>
      <c r="H38" s="1"/>
      <c r="I38" s="20"/>
      <c r="J38" s="1"/>
      <c r="K38" s="20"/>
      <c r="L38" s="1"/>
      <c r="M38" s="1"/>
      <c r="N38" s="20"/>
      <c r="O38" s="1"/>
      <c r="P38" s="1"/>
    </row>
    <row r="39" spans="2:16" ht="17.399999999999999" customHeight="1" x14ac:dyDescent="0.25">
      <c r="C39" s="1"/>
      <c r="D39" s="22"/>
      <c r="E39" s="1"/>
      <c r="F39" s="24"/>
      <c r="G39" s="1"/>
      <c r="H39" s="1"/>
      <c r="I39" s="20"/>
      <c r="J39" s="1"/>
      <c r="K39" s="20"/>
      <c r="L39" s="1"/>
      <c r="M39" s="1"/>
      <c r="N39" s="20"/>
      <c r="O39" s="1"/>
      <c r="P39" s="1"/>
    </row>
    <row r="40" spans="2:16" ht="17.399999999999999" customHeight="1" x14ac:dyDescent="0.25">
      <c r="C40" s="1"/>
      <c r="D40" s="22"/>
      <c r="E40" s="1"/>
      <c r="F40" s="24"/>
      <c r="G40" s="1"/>
      <c r="H40" s="1"/>
      <c r="I40" s="20"/>
      <c r="J40" s="1"/>
      <c r="K40" s="20"/>
      <c r="L40" s="1"/>
      <c r="M40" s="1"/>
      <c r="N40" s="20"/>
      <c r="O40" s="1"/>
      <c r="P40" s="1"/>
    </row>
    <row r="41" spans="2:16" ht="17.399999999999999" customHeight="1" x14ac:dyDescent="0.25">
      <c r="C41" s="1"/>
      <c r="D41" s="22"/>
      <c r="E41" s="1"/>
      <c r="F41" s="24"/>
      <c r="G41" s="1"/>
      <c r="H41" s="1"/>
      <c r="I41" s="20"/>
      <c r="J41" s="1"/>
      <c r="K41" s="20"/>
      <c r="L41" s="1"/>
      <c r="M41" s="1"/>
      <c r="N41" s="20"/>
      <c r="O41" s="1"/>
      <c r="P41" s="1"/>
    </row>
    <row r="42" spans="2:16" ht="17.399999999999999" customHeight="1" x14ac:dyDescent="0.25">
      <c r="B42" s="38"/>
      <c r="C42" s="1"/>
      <c r="D42" s="50"/>
      <c r="E42" s="1"/>
      <c r="F42" s="24"/>
      <c r="G42" s="1"/>
      <c r="H42" s="1"/>
      <c r="I42" s="20"/>
      <c r="J42" s="1"/>
      <c r="K42" s="20"/>
      <c r="L42" s="1"/>
      <c r="M42" s="1"/>
      <c r="N42" s="20"/>
      <c r="O42" s="1"/>
      <c r="P42" s="1"/>
    </row>
    <row r="43" spans="2:16" ht="17.399999999999999" customHeight="1" x14ac:dyDescent="0.25">
      <c r="B43" s="38"/>
      <c r="C43" s="1"/>
      <c r="D43" s="1"/>
      <c r="E43" s="1"/>
      <c r="F43" s="24"/>
      <c r="G43" s="1"/>
      <c r="H43" s="1"/>
      <c r="I43" s="20"/>
      <c r="J43" s="1"/>
      <c r="K43" s="20"/>
      <c r="L43" s="1"/>
      <c r="M43" s="1"/>
      <c r="N43" s="20"/>
      <c r="O43" s="1"/>
      <c r="P43" s="1"/>
    </row>
    <row r="44" spans="2:16" ht="17.399999999999999" x14ac:dyDescent="0.3">
      <c r="B44" s="51" t="s">
        <v>75</v>
      </c>
      <c r="C44" s="15"/>
      <c r="D44" s="15"/>
      <c r="E44" s="15"/>
      <c r="F44" s="15"/>
      <c r="G44" s="15"/>
      <c r="H44" s="15"/>
      <c r="I44" s="19"/>
      <c r="J44" s="15"/>
      <c r="K44" s="15"/>
      <c r="L44" s="15"/>
      <c r="M44" s="15"/>
      <c r="N44" s="15"/>
      <c r="O44" s="15"/>
      <c r="P44" s="48"/>
    </row>
    <row r="45" spans="2:16" ht="17.399999999999999" customHeight="1" x14ac:dyDescent="0.25">
      <c r="B45" s="38"/>
      <c r="C45" s="1"/>
      <c r="D45" s="1"/>
      <c r="E45" s="1"/>
      <c r="F45" s="24"/>
      <c r="G45" s="1"/>
      <c r="H45" s="1"/>
      <c r="I45" s="20"/>
      <c r="J45" s="1"/>
      <c r="K45" s="20"/>
      <c r="L45" s="1"/>
      <c r="M45" s="1"/>
      <c r="N45" s="20"/>
      <c r="O45" s="1"/>
      <c r="P45" s="1"/>
    </row>
    <row r="46" spans="2:16" ht="17.399999999999999" customHeight="1" x14ac:dyDescent="0.25">
      <c r="B46" s="38"/>
      <c r="C46" s="1"/>
      <c r="D46" s="1"/>
      <c r="E46" s="1"/>
      <c r="F46" s="24"/>
      <c r="G46" s="1"/>
      <c r="H46" s="1"/>
      <c r="I46" s="38" t="s">
        <v>26</v>
      </c>
      <c r="J46" s="1"/>
      <c r="K46" s="20"/>
      <c r="L46" s="1"/>
      <c r="M46" s="1"/>
      <c r="N46" s="20"/>
      <c r="O46" s="1"/>
      <c r="P46" s="1"/>
    </row>
    <row r="47" spans="2:16" ht="17.399999999999999" customHeight="1" x14ac:dyDescent="0.25">
      <c r="B47" s="38"/>
      <c r="C47" s="1"/>
      <c r="D47" s="1"/>
      <c r="E47" s="1"/>
      <c r="F47" s="24"/>
      <c r="G47" s="1"/>
      <c r="H47" s="1"/>
      <c r="I47" s="20"/>
      <c r="J47" s="1"/>
      <c r="K47" s="20"/>
      <c r="L47" s="1"/>
      <c r="M47" s="1"/>
      <c r="N47" s="20"/>
      <c r="O47" s="1"/>
      <c r="P47" s="1"/>
    </row>
    <row r="48" spans="2:16" ht="17.399999999999999" customHeight="1" x14ac:dyDescent="0.25">
      <c r="B48" s="38"/>
      <c r="C48" s="1"/>
      <c r="D48" s="1"/>
      <c r="E48" s="1"/>
      <c r="F48" s="24"/>
      <c r="G48" s="1"/>
      <c r="H48" s="1"/>
      <c r="I48" s="20"/>
      <c r="J48" s="1"/>
      <c r="K48" s="20"/>
      <c r="L48" s="1"/>
      <c r="M48" s="1"/>
      <c r="N48" s="20"/>
      <c r="O48" s="1"/>
      <c r="P48" s="1"/>
    </row>
    <row r="49" spans="2:19" ht="17.399999999999999" customHeight="1" x14ac:dyDescent="0.25">
      <c r="B49" s="38"/>
      <c r="C49" s="1"/>
      <c r="D49" s="1"/>
      <c r="E49" s="1"/>
      <c r="F49" s="24"/>
      <c r="G49" s="1"/>
      <c r="H49" s="1"/>
      <c r="I49" s="38" t="s">
        <v>70</v>
      </c>
      <c r="J49" s="1"/>
      <c r="K49" s="20"/>
      <c r="L49" s="1"/>
      <c r="M49" s="1"/>
      <c r="N49" s="20"/>
      <c r="O49" s="1"/>
      <c r="P49" s="1"/>
    </row>
    <row r="50" spans="2:19" ht="20.399999999999999" customHeight="1" x14ac:dyDescent="0.25"/>
    <row r="52" spans="2:19" ht="16.350000000000001" customHeight="1" x14ac:dyDescent="0.25">
      <c r="I52" s="38" t="s">
        <v>22</v>
      </c>
    </row>
    <row r="53" spans="2:19" ht="18" customHeight="1" x14ac:dyDescent="0.25"/>
    <row r="55" spans="2:19" ht="17.399999999999999" x14ac:dyDescent="0.3">
      <c r="B55" s="51" t="s">
        <v>98</v>
      </c>
      <c r="C55" s="15"/>
      <c r="D55" s="15"/>
      <c r="E55" s="15"/>
      <c r="F55" s="15"/>
      <c r="G55" s="15"/>
      <c r="H55" s="15"/>
      <c r="I55" s="51" t="s">
        <v>71</v>
      </c>
      <c r="J55" s="15"/>
      <c r="K55" s="15"/>
      <c r="L55" s="15"/>
      <c r="M55" s="15"/>
      <c r="N55" s="15"/>
      <c r="O55" s="15"/>
      <c r="P55" s="48"/>
    </row>
    <row r="56" spans="2:19" x14ac:dyDescent="0.25">
      <c r="D56" s="50"/>
    </row>
    <row r="57" spans="2:19" ht="13.8" x14ac:dyDescent="0.3">
      <c r="D57" s="81" t="s">
        <v>99</v>
      </c>
    </row>
    <row r="58" spans="2:19" x14ac:dyDescent="0.25">
      <c r="D58" s="50"/>
    </row>
    <row r="59" spans="2:19" x14ac:dyDescent="0.25">
      <c r="D59" s="22"/>
    </row>
    <row r="60" spans="2:19" x14ac:dyDescent="0.25">
      <c r="D60" s="22"/>
      <c r="S60" s="80"/>
    </row>
    <row r="63" spans="2:19" ht="13.8" x14ac:dyDescent="0.3">
      <c r="D63" s="145" t="s">
        <v>167</v>
      </c>
      <c r="E63" s="79"/>
    </row>
    <row r="64" spans="2:19" ht="13.8" x14ac:dyDescent="0.3">
      <c r="D64" s="82" t="s">
        <v>168</v>
      </c>
    </row>
    <row r="67" spans="2:16" ht="16.95" customHeight="1" x14ac:dyDescent="0.25"/>
    <row r="70" spans="2:16" ht="17.399999999999999" x14ac:dyDescent="0.3">
      <c r="B70" s="51" t="s">
        <v>72</v>
      </c>
      <c r="C70" s="15"/>
      <c r="D70" s="15"/>
      <c r="E70" s="15"/>
      <c r="F70" s="15"/>
      <c r="G70" s="15"/>
      <c r="H70" s="15"/>
      <c r="I70" s="19"/>
      <c r="J70" s="15"/>
      <c r="K70" s="15"/>
      <c r="L70" s="15"/>
      <c r="M70" s="15"/>
      <c r="N70" s="15"/>
      <c r="O70" s="15"/>
      <c r="P70" s="48"/>
    </row>
    <row r="79" spans="2:16" ht="17.399999999999999" x14ac:dyDescent="0.3">
      <c r="B79" s="51" t="s">
        <v>73</v>
      </c>
      <c r="C79" s="15"/>
      <c r="D79" s="15"/>
      <c r="E79" s="15"/>
      <c r="F79" s="15"/>
      <c r="G79" s="15"/>
      <c r="H79" s="15"/>
      <c r="I79" s="19"/>
      <c r="J79" s="15"/>
      <c r="K79" s="15"/>
      <c r="L79" s="15"/>
      <c r="M79" s="15"/>
      <c r="N79" s="15"/>
      <c r="O79" s="15"/>
      <c r="P79" s="48"/>
    </row>
    <row r="87" spans="2:16" ht="17.399999999999999" x14ac:dyDescent="0.3">
      <c r="B87" s="51" t="s">
        <v>60</v>
      </c>
      <c r="C87" s="15"/>
      <c r="D87" s="15"/>
      <c r="E87" s="15"/>
      <c r="F87" s="15"/>
      <c r="G87" s="15"/>
      <c r="H87" s="15"/>
      <c r="I87" s="18"/>
      <c r="J87" s="15"/>
      <c r="K87" s="15"/>
      <c r="L87" s="15"/>
      <c r="M87" s="15"/>
      <c r="N87" s="15"/>
      <c r="O87" s="15"/>
      <c r="P87" s="15"/>
    </row>
    <row r="88" spans="2:16" ht="21" customHeight="1" x14ac:dyDescent="0.35">
      <c r="B88" s="7" t="s">
        <v>100</v>
      </c>
      <c r="G88" s="25"/>
      <c r="P88" s="28"/>
    </row>
    <row r="89" spans="2:16" ht="13.8" x14ac:dyDescent="0.25">
      <c r="B89" s="7" t="s">
        <v>56</v>
      </c>
      <c r="P89" s="28" t="s">
        <v>58</v>
      </c>
    </row>
    <row r="90" spans="2:16" ht="13.8" x14ac:dyDescent="0.25">
      <c r="B90" s="7" t="s">
        <v>101</v>
      </c>
      <c r="O90" s="28"/>
      <c r="P90" s="28" t="s">
        <v>59</v>
      </c>
    </row>
  </sheetData>
  <hyperlinks>
    <hyperlink ref="P90" r:id="rId1" display="info@fellfab.com " xr:uid="{00000000-0004-0000-0100-000000000000}"/>
  </hyperlinks>
  <pageMargins left="0.25" right="0.25" top="0.25" bottom="0.25" header="0.3" footer="0.3"/>
  <pageSetup scale="58" orientation="portrait" r:id="rId2"/>
  <drawing r:id="rId3"/>
  <legacyDrawing r:id="rId4"/>
  <oleObjects>
    <mc:AlternateContent xmlns:mc="http://schemas.openxmlformats.org/markup-compatibility/2006">
      <mc:Choice Requires="x14">
        <oleObject shapeId="51408" r:id="rId5">
          <objectPr defaultSize="0" autoPict="0" r:id="rId6">
            <anchor moveWithCells="1">
              <from>
                <xdr:col>1</xdr:col>
                <xdr:colOff>45720</xdr:colOff>
                <xdr:row>70</xdr:row>
                <xdr:rowOff>144780</xdr:rowOff>
              </from>
              <to>
                <xdr:col>5</xdr:col>
                <xdr:colOff>175260</xdr:colOff>
                <xdr:row>76</xdr:row>
                <xdr:rowOff>121920</xdr:rowOff>
              </to>
            </anchor>
          </objectPr>
        </oleObject>
      </mc:Choice>
      <mc:Fallback>
        <oleObject shapeId="51408" r:id="rId5"/>
      </mc:Fallback>
    </mc:AlternateContent>
    <mc:AlternateContent xmlns:mc="http://schemas.openxmlformats.org/markup-compatibility/2006">
      <mc:Choice Requires="x14">
        <oleObject shapeId="70661" r:id="rId7">
          <objectPr defaultSize="0" autoPict="0" r:id="rId8">
            <anchor moveWithCells="1">
              <from>
                <xdr:col>1</xdr:col>
                <xdr:colOff>60960</xdr:colOff>
                <xdr:row>56</xdr:row>
                <xdr:rowOff>106680</xdr:rowOff>
              </from>
              <to>
                <xdr:col>3</xdr:col>
                <xdr:colOff>99060</xdr:colOff>
                <xdr:row>62</xdr:row>
                <xdr:rowOff>22860</xdr:rowOff>
              </to>
            </anchor>
          </objectPr>
        </oleObject>
      </mc:Choice>
      <mc:Fallback>
        <oleObject shapeId="70661" r:id="rId7"/>
      </mc:Fallback>
    </mc:AlternateContent>
    <mc:AlternateContent xmlns:mc="http://schemas.openxmlformats.org/markup-compatibility/2006">
      <mc:Choice Requires="x14">
        <oleObject shapeId="70664" r:id="rId9">
          <objectPr defaultSize="0" autoPict="0" r:id="rId8">
            <anchor moveWithCells="1">
              <from>
                <xdr:col>1</xdr:col>
                <xdr:colOff>68580</xdr:colOff>
                <xdr:row>56</xdr:row>
                <xdr:rowOff>45720</xdr:rowOff>
              </from>
              <to>
                <xdr:col>3</xdr:col>
                <xdr:colOff>106680</xdr:colOff>
                <xdr:row>61</xdr:row>
                <xdr:rowOff>144780</xdr:rowOff>
              </to>
            </anchor>
          </objectPr>
        </oleObject>
      </mc:Choice>
      <mc:Fallback>
        <oleObject shapeId="70664" r:id="rId9"/>
      </mc:Fallback>
    </mc:AlternateContent>
    <mc:AlternateContent xmlns:mc="http://schemas.openxmlformats.org/markup-compatibility/2006">
      <mc:Choice Requires="x14">
        <oleObject shapeId="70665" r:id="rId10">
          <objectPr defaultSize="0" autoPict="0" r:id="rId6">
            <anchor moveWithCells="1">
              <from>
                <xdr:col>1</xdr:col>
                <xdr:colOff>38100</xdr:colOff>
                <xdr:row>70</xdr:row>
                <xdr:rowOff>121920</xdr:rowOff>
              </from>
              <to>
                <xdr:col>5</xdr:col>
                <xdr:colOff>160020</xdr:colOff>
                <xdr:row>76</xdr:row>
                <xdr:rowOff>114300</xdr:rowOff>
              </to>
            </anchor>
          </objectPr>
        </oleObject>
      </mc:Choice>
      <mc:Fallback>
        <oleObject shapeId="70665" r:id="rId10"/>
      </mc:Fallback>
    </mc:AlternateContent>
    <mc:AlternateContent xmlns:mc="http://schemas.openxmlformats.org/markup-compatibility/2006">
      <mc:Choice Requires="x14">
        <oleObject shapeId="70666" r:id="rId11">
          <objectPr defaultSize="0" autoPict="0" r:id="rId8">
            <anchor moveWithCells="1">
              <from>
                <xdr:col>1</xdr:col>
                <xdr:colOff>76200</xdr:colOff>
                <xdr:row>56</xdr:row>
                <xdr:rowOff>45720</xdr:rowOff>
              </from>
              <to>
                <xdr:col>3</xdr:col>
                <xdr:colOff>114300</xdr:colOff>
                <xdr:row>61</xdr:row>
                <xdr:rowOff>144780</xdr:rowOff>
              </to>
            </anchor>
          </objectPr>
        </oleObject>
      </mc:Choice>
      <mc:Fallback>
        <oleObject shapeId="70666" r:id="rId11"/>
      </mc:Fallback>
    </mc:AlternateContent>
    <mc:AlternateContent xmlns:mc="http://schemas.openxmlformats.org/markup-compatibility/2006">
      <mc:Choice Requires="x14">
        <oleObject shapeId="70667" r:id="rId12">
          <objectPr defaultSize="0" autoPict="0" r:id="rId6">
            <anchor moveWithCells="1">
              <from>
                <xdr:col>1</xdr:col>
                <xdr:colOff>45720</xdr:colOff>
                <xdr:row>71</xdr:row>
                <xdr:rowOff>0</xdr:rowOff>
              </from>
              <to>
                <xdr:col>5</xdr:col>
                <xdr:colOff>175260</xdr:colOff>
                <xdr:row>76</xdr:row>
                <xdr:rowOff>152400</xdr:rowOff>
              </to>
            </anchor>
          </objectPr>
        </oleObject>
      </mc:Choice>
      <mc:Fallback>
        <oleObject shapeId="70667" r:id="rId12"/>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N33"/>
  <sheetViews>
    <sheetView showGridLines="0" zoomScale="85" zoomScaleNormal="85" workbookViewId="0">
      <selection activeCell="F14" sqref="F14"/>
    </sheetView>
  </sheetViews>
  <sheetFormatPr defaultRowHeight="13.2" x14ac:dyDescent="0.25"/>
  <cols>
    <col min="1" max="1" width="14.33203125" customWidth="1"/>
    <col min="2" max="2" width="3.88671875" customWidth="1"/>
    <col min="3" max="3" width="28.6640625" customWidth="1"/>
    <col min="4" max="4" width="16.109375" hidden="1" customWidth="1"/>
    <col min="5" max="5" width="28.6640625" customWidth="1"/>
    <col min="8" max="8" width="3.88671875" customWidth="1"/>
    <col min="9" max="10" width="28.6640625" customWidth="1"/>
    <col min="13" max="14" width="28.6640625" customWidth="1"/>
  </cols>
  <sheetData>
    <row r="2" spans="2:14" ht="13.8" thickBot="1" x14ac:dyDescent="0.3"/>
    <row r="3" spans="2:14" ht="66" customHeight="1" thickBot="1" x14ac:dyDescent="0.3">
      <c r="B3" s="147"/>
      <c r="C3" s="232" t="s">
        <v>144</v>
      </c>
      <c r="D3" s="233"/>
      <c r="E3" s="234"/>
      <c r="H3" s="148"/>
      <c r="I3" s="227" t="s">
        <v>156</v>
      </c>
      <c r="J3" s="228"/>
      <c r="M3" s="222" t="s">
        <v>165</v>
      </c>
      <c r="N3" s="223"/>
    </row>
    <row r="4" spans="2:14" ht="40.200000000000003" customHeight="1" thickBot="1" x14ac:dyDescent="0.3">
      <c r="B4" s="107"/>
      <c r="C4" s="116" t="s">
        <v>153</v>
      </c>
      <c r="D4" s="118" t="s">
        <v>143</v>
      </c>
      <c r="E4" s="117" t="s">
        <v>151</v>
      </c>
      <c r="H4" s="107"/>
      <c r="I4" s="116" t="s">
        <v>157</v>
      </c>
      <c r="J4" s="117" t="s">
        <v>158</v>
      </c>
      <c r="M4" s="136" t="s">
        <v>164</v>
      </c>
      <c r="N4" s="117" t="s">
        <v>166</v>
      </c>
    </row>
    <row r="5" spans="2:14" ht="15" customHeight="1" thickBot="1" x14ac:dyDescent="0.35">
      <c r="B5" s="235" t="s">
        <v>154</v>
      </c>
      <c r="C5" s="236"/>
      <c r="D5" s="236"/>
      <c r="E5" s="237"/>
      <c r="H5" s="229" t="s">
        <v>159</v>
      </c>
      <c r="I5" s="230"/>
      <c r="J5" s="231"/>
      <c r="M5" s="135"/>
      <c r="N5" s="121"/>
    </row>
    <row r="6" spans="2:14" ht="15" customHeight="1" x14ac:dyDescent="0.3">
      <c r="B6" s="123" t="s">
        <v>152</v>
      </c>
      <c r="C6" s="143">
        <v>1858</v>
      </c>
      <c r="D6" s="119">
        <f t="shared" ref="D6" si="0">CONVERT(C6,"mm","in")</f>
        <v>73.149606299212593</v>
      </c>
      <c r="E6" s="120" t="str">
        <f>TEXT(D6,"0"&amp;IF(ABS(D6-ROUND(D6,0))&gt;1/16," 0/"&amp;CHOOSE(ROUND(MOD(D6,1)*8,0),8,4,8,2,8,4,8),""))</f>
        <v>73 1/8</v>
      </c>
      <c r="H6" s="123" t="s">
        <v>152</v>
      </c>
      <c r="I6" s="143">
        <v>34.25</v>
      </c>
      <c r="J6" s="120" t="str">
        <f>TEXT(I6,"0"&amp;IF(ABS(I6-ROUND(I6,0))&gt;1/16," 0/"&amp;CHOOSE(ROUND(MOD(I6,1)*8,0),8,4,8,2,8,4,8),""))</f>
        <v>34 1/4</v>
      </c>
      <c r="M6" s="137">
        <v>0.125</v>
      </c>
      <c r="N6" s="126">
        <v>0.125</v>
      </c>
    </row>
    <row r="7" spans="2:14" ht="15" x14ac:dyDescent="0.25">
      <c r="B7" s="124"/>
      <c r="C7" s="122"/>
      <c r="D7" s="122"/>
      <c r="E7" s="125"/>
      <c r="H7" s="124"/>
      <c r="I7" s="122"/>
      <c r="J7" s="125"/>
      <c r="M7" s="137">
        <v>0.25</v>
      </c>
      <c r="N7" s="126">
        <v>0.25</v>
      </c>
    </row>
    <row r="8" spans="2:14" ht="16.350000000000001" customHeight="1" x14ac:dyDescent="0.25">
      <c r="B8" s="224" t="s">
        <v>155</v>
      </c>
      <c r="C8" s="225"/>
      <c r="D8" s="225"/>
      <c r="E8" s="226"/>
      <c r="F8" s="144"/>
      <c r="G8" s="144"/>
      <c r="H8" s="224" t="s">
        <v>163</v>
      </c>
      <c r="I8" s="225"/>
      <c r="J8" s="226"/>
      <c r="M8" s="137">
        <v>0.375</v>
      </c>
      <c r="N8" s="126">
        <v>0.375</v>
      </c>
    </row>
    <row r="9" spans="2:14" ht="15" customHeight="1" x14ac:dyDescent="0.25">
      <c r="B9" s="105">
        <v>1</v>
      </c>
      <c r="C9" s="139"/>
      <c r="D9" s="108">
        <f t="shared" ref="D9:D30" si="1">CONVERT(C9,"mm","in")</f>
        <v>0</v>
      </c>
      <c r="E9" s="110" t="str">
        <f t="shared" ref="E9:E33" si="2">TEXT(D9,"0"&amp;IF(ABS(D9-ROUND(D9,0))&gt;1/16," 0/"&amp;CHOOSE(ROUND(MOD(D9,1)*8,0),8,4,8,2,8,4,8),""))</f>
        <v>0</v>
      </c>
      <c r="H9" s="105">
        <v>1</v>
      </c>
      <c r="I9" s="141">
        <v>48.031496062992126</v>
      </c>
      <c r="J9" s="126" t="str">
        <f t="shared" ref="J9:J33" si="3">TEXT(I9,"0"&amp;IF(ABS(I9-ROUND(I9,0))&gt;1/16," 0/"&amp;CHOOSE(ROUND(MOD(I9,1)*8,0),8,4,8,2,8,4,8),""))</f>
        <v>48</v>
      </c>
      <c r="M9" s="137">
        <v>0.5</v>
      </c>
      <c r="N9" s="126">
        <v>0.5</v>
      </c>
    </row>
    <row r="10" spans="2:14" ht="15" customHeight="1" x14ac:dyDescent="0.25">
      <c r="B10" s="105">
        <v>2</v>
      </c>
      <c r="C10" s="139"/>
      <c r="D10" s="108">
        <f t="shared" si="1"/>
        <v>0</v>
      </c>
      <c r="E10" s="110" t="str">
        <f t="shared" si="2"/>
        <v>0</v>
      </c>
      <c r="H10" s="105">
        <v>2</v>
      </c>
      <c r="I10" s="141">
        <v>22.007874015748033</v>
      </c>
      <c r="J10" s="126" t="str">
        <f t="shared" si="3"/>
        <v>22</v>
      </c>
      <c r="M10" s="137">
        <v>0.625</v>
      </c>
      <c r="N10" s="126">
        <v>0.625</v>
      </c>
    </row>
    <row r="11" spans="2:14" ht="15" customHeight="1" x14ac:dyDescent="0.25">
      <c r="B11" s="105">
        <v>3</v>
      </c>
      <c r="C11" s="139">
        <v>151</v>
      </c>
      <c r="D11" s="108">
        <f t="shared" si="1"/>
        <v>5.9448818897637796</v>
      </c>
      <c r="E11" s="110" t="str">
        <f t="shared" si="2"/>
        <v>6</v>
      </c>
      <c r="H11" s="105">
        <v>3</v>
      </c>
      <c r="I11" s="141">
        <v>10</v>
      </c>
      <c r="J11" s="126" t="str">
        <f t="shared" si="3"/>
        <v>10</v>
      </c>
      <c r="M11" s="137">
        <v>0.75</v>
      </c>
      <c r="N11" s="126">
        <v>0.75</v>
      </c>
    </row>
    <row r="12" spans="2:14" ht="15" customHeight="1" thickBot="1" x14ac:dyDescent="0.3">
      <c r="B12" s="105">
        <v>4</v>
      </c>
      <c r="C12" s="139"/>
      <c r="D12" s="108">
        <f t="shared" si="1"/>
        <v>0</v>
      </c>
      <c r="E12" s="110" t="str">
        <f t="shared" si="2"/>
        <v>0</v>
      </c>
      <c r="H12" s="105">
        <v>4</v>
      </c>
      <c r="I12" s="141">
        <v>37.5984251968504</v>
      </c>
      <c r="J12" s="126" t="str">
        <f t="shared" si="3"/>
        <v>37 5/8</v>
      </c>
      <c r="M12" s="138">
        <v>0.875</v>
      </c>
      <c r="N12" s="127">
        <v>0.875</v>
      </c>
    </row>
    <row r="13" spans="2:14" ht="15" customHeight="1" x14ac:dyDescent="0.25">
      <c r="B13" s="105">
        <v>5</v>
      </c>
      <c r="C13" s="139"/>
      <c r="D13" s="108">
        <f t="shared" si="1"/>
        <v>0</v>
      </c>
      <c r="E13" s="110" t="str">
        <f t="shared" si="2"/>
        <v>0</v>
      </c>
      <c r="H13" s="105">
        <v>5</v>
      </c>
      <c r="I13" s="141">
        <v>29.724409448818896</v>
      </c>
      <c r="J13" s="126" t="str">
        <f t="shared" si="3"/>
        <v>29 3/4</v>
      </c>
    </row>
    <row r="14" spans="2:14" ht="15" customHeight="1" x14ac:dyDescent="0.25">
      <c r="B14" s="105">
        <v>6</v>
      </c>
      <c r="C14" s="139"/>
      <c r="D14" s="108">
        <f t="shared" si="1"/>
        <v>0</v>
      </c>
      <c r="E14" s="110" t="str">
        <f t="shared" si="2"/>
        <v>0</v>
      </c>
      <c r="H14" s="105">
        <v>6</v>
      </c>
      <c r="I14" s="141">
        <v>54.015748031496067</v>
      </c>
      <c r="J14" s="126" t="str">
        <f t="shared" si="3"/>
        <v>54</v>
      </c>
    </row>
    <row r="15" spans="2:14" ht="15" customHeight="1" x14ac:dyDescent="0.25">
      <c r="B15" s="105">
        <v>7</v>
      </c>
      <c r="C15" s="139"/>
      <c r="D15" s="108">
        <f t="shared" si="1"/>
        <v>0</v>
      </c>
      <c r="E15" s="110" t="str">
        <f t="shared" si="2"/>
        <v>0</v>
      </c>
      <c r="H15" s="105">
        <v>7</v>
      </c>
      <c r="I15" s="141">
        <v>12.007874015748031</v>
      </c>
      <c r="J15" s="126" t="str">
        <f t="shared" si="3"/>
        <v>12</v>
      </c>
    </row>
    <row r="16" spans="2:14" ht="15" customHeight="1" x14ac:dyDescent="0.25">
      <c r="B16" s="105">
        <v>8</v>
      </c>
      <c r="C16" s="139"/>
      <c r="D16" s="108">
        <f t="shared" si="1"/>
        <v>0</v>
      </c>
      <c r="E16" s="110" t="str">
        <f t="shared" si="2"/>
        <v>0</v>
      </c>
      <c r="H16" s="105">
        <v>8</v>
      </c>
      <c r="I16" s="141">
        <v>19.685039370078741</v>
      </c>
      <c r="J16" s="126" t="str">
        <f t="shared" si="3"/>
        <v>19 5/8</v>
      </c>
    </row>
    <row r="17" spans="2:10" ht="15" customHeight="1" x14ac:dyDescent="0.25">
      <c r="B17" s="105">
        <v>9</v>
      </c>
      <c r="C17" s="139"/>
      <c r="D17" s="108">
        <f t="shared" si="1"/>
        <v>0</v>
      </c>
      <c r="E17" s="110" t="str">
        <f t="shared" si="2"/>
        <v>0</v>
      </c>
      <c r="H17" s="105">
        <v>9</v>
      </c>
      <c r="I17" s="141">
        <v>9.8425196850393704</v>
      </c>
      <c r="J17" s="126" t="str">
        <f t="shared" si="3"/>
        <v>9 7/8</v>
      </c>
    </row>
    <row r="18" spans="2:10" ht="15" x14ac:dyDescent="0.25">
      <c r="B18" s="105">
        <v>10</v>
      </c>
      <c r="C18" s="139"/>
      <c r="D18" s="108">
        <f t="shared" si="1"/>
        <v>0</v>
      </c>
      <c r="E18" s="110" t="str">
        <f t="shared" si="2"/>
        <v>0</v>
      </c>
      <c r="H18" s="105">
        <v>10</v>
      </c>
      <c r="I18" s="141"/>
      <c r="J18" s="126" t="str">
        <f t="shared" si="3"/>
        <v>0</v>
      </c>
    </row>
    <row r="19" spans="2:10" ht="15" x14ac:dyDescent="0.25">
      <c r="B19" s="105">
        <v>11</v>
      </c>
      <c r="C19" s="139"/>
      <c r="D19" s="108">
        <f t="shared" si="1"/>
        <v>0</v>
      </c>
      <c r="E19" s="110" t="str">
        <f t="shared" si="2"/>
        <v>0</v>
      </c>
      <c r="H19" s="105">
        <v>11</v>
      </c>
      <c r="I19" s="141"/>
      <c r="J19" s="126" t="str">
        <f t="shared" si="3"/>
        <v>0</v>
      </c>
    </row>
    <row r="20" spans="2:10" ht="15" x14ac:dyDescent="0.25">
      <c r="B20" s="105">
        <v>12</v>
      </c>
      <c r="C20" s="139"/>
      <c r="D20" s="108">
        <f t="shared" si="1"/>
        <v>0</v>
      </c>
      <c r="E20" s="110" t="str">
        <f t="shared" si="2"/>
        <v>0</v>
      </c>
      <c r="H20" s="105">
        <v>12</v>
      </c>
      <c r="I20" s="141"/>
      <c r="J20" s="126" t="str">
        <f t="shared" si="3"/>
        <v>0</v>
      </c>
    </row>
    <row r="21" spans="2:10" ht="15" x14ac:dyDescent="0.25">
      <c r="B21" s="105">
        <v>13</v>
      </c>
      <c r="C21" s="139"/>
      <c r="D21" s="108">
        <f t="shared" si="1"/>
        <v>0</v>
      </c>
      <c r="E21" s="110" t="str">
        <f t="shared" si="2"/>
        <v>0</v>
      </c>
      <c r="H21" s="105">
        <v>13</v>
      </c>
      <c r="I21" s="141"/>
      <c r="J21" s="126" t="str">
        <f t="shared" si="3"/>
        <v>0</v>
      </c>
    </row>
    <row r="22" spans="2:10" ht="15" x14ac:dyDescent="0.25">
      <c r="B22" s="105">
        <v>14</v>
      </c>
      <c r="C22" s="139"/>
      <c r="D22" s="108">
        <f t="shared" si="1"/>
        <v>0</v>
      </c>
      <c r="E22" s="110" t="str">
        <f t="shared" si="2"/>
        <v>0</v>
      </c>
      <c r="H22" s="105">
        <v>14</v>
      </c>
      <c r="I22" s="141"/>
      <c r="J22" s="126" t="str">
        <f t="shared" si="3"/>
        <v>0</v>
      </c>
    </row>
    <row r="23" spans="2:10" ht="15" x14ac:dyDescent="0.25">
      <c r="B23" s="105">
        <v>15</v>
      </c>
      <c r="C23" s="139"/>
      <c r="D23" s="108">
        <f t="shared" si="1"/>
        <v>0</v>
      </c>
      <c r="E23" s="110" t="str">
        <f t="shared" si="2"/>
        <v>0</v>
      </c>
      <c r="H23" s="105">
        <v>15</v>
      </c>
      <c r="I23" s="141"/>
      <c r="J23" s="126" t="str">
        <f t="shared" si="3"/>
        <v>0</v>
      </c>
    </row>
    <row r="24" spans="2:10" ht="15" x14ac:dyDescent="0.25">
      <c r="B24" s="105">
        <v>16</v>
      </c>
      <c r="C24" s="139"/>
      <c r="D24" s="108">
        <f t="shared" si="1"/>
        <v>0</v>
      </c>
      <c r="E24" s="110" t="str">
        <f t="shared" si="2"/>
        <v>0</v>
      </c>
      <c r="H24" s="105">
        <v>16</v>
      </c>
      <c r="I24" s="141"/>
      <c r="J24" s="126" t="str">
        <f t="shared" si="3"/>
        <v>0</v>
      </c>
    </row>
    <row r="25" spans="2:10" ht="15" x14ac:dyDescent="0.25">
      <c r="B25" s="105">
        <v>17</v>
      </c>
      <c r="C25" s="139"/>
      <c r="D25" s="108">
        <f t="shared" si="1"/>
        <v>0</v>
      </c>
      <c r="E25" s="110" t="str">
        <f t="shared" si="2"/>
        <v>0</v>
      </c>
      <c r="H25" s="105">
        <v>17</v>
      </c>
      <c r="I25" s="141"/>
      <c r="J25" s="126" t="str">
        <f t="shared" si="3"/>
        <v>0</v>
      </c>
    </row>
    <row r="26" spans="2:10" ht="15" x14ac:dyDescent="0.25">
      <c r="B26" s="105">
        <v>18</v>
      </c>
      <c r="C26" s="139"/>
      <c r="D26" s="108">
        <f t="shared" si="1"/>
        <v>0</v>
      </c>
      <c r="E26" s="110" t="str">
        <f t="shared" si="2"/>
        <v>0</v>
      </c>
      <c r="H26" s="105">
        <v>18</v>
      </c>
      <c r="I26" s="141"/>
      <c r="J26" s="126" t="str">
        <f t="shared" si="3"/>
        <v>0</v>
      </c>
    </row>
    <row r="27" spans="2:10" ht="15" x14ac:dyDescent="0.25">
      <c r="B27" s="105">
        <v>19</v>
      </c>
      <c r="C27" s="139"/>
      <c r="D27" s="108">
        <f t="shared" si="1"/>
        <v>0</v>
      </c>
      <c r="E27" s="110" t="str">
        <f t="shared" si="2"/>
        <v>0</v>
      </c>
      <c r="H27" s="105">
        <v>19</v>
      </c>
      <c r="I27" s="141"/>
      <c r="J27" s="126" t="str">
        <f t="shared" si="3"/>
        <v>0</v>
      </c>
    </row>
    <row r="28" spans="2:10" ht="15" x14ac:dyDescent="0.25">
      <c r="B28" s="105">
        <v>20</v>
      </c>
      <c r="C28" s="139"/>
      <c r="D28" s="108">
        <f t="shared" si="1"/>
        <v>0</v>
      </c>
      <c r="E28" s="110" t="str">
        <f t="shared" si="2"/>
        <v>0</v>
      </c>
      <c r="H28" s="105">
        <v>20</v>
      </c>
      <c r="I28" s="141"/>
      <c r="J28" s="126" t="str">
        <f t="shared" si="3"/>
        <v>0</v>
      </c>
    </row>
    <row r="29" spans="2:10" ht="15" x14ac:dyDescent="0.25">
      <c r="B29" s="105">
        <v>21</v>
      </c>
      <c r="C29" s="139"/>
      <c r="D29" s="108">
        <f t="shared" si="1"/>
        <v>0</v>
      </c>
      <c r="E29" s="110" t="str">
        <f t="shared" si="2"/>
        <v>0</v>
      </c>
      <c r="H29" s="105">
        <v>21</v>
      </c>
      <c r="I29" s="141"/>
      <c r="J29" s="126" t="str">
        <f t="shared" si="3"/>
        <v>0</v>
      </c>
    </row>
    <row r="30" spans="2:10" ht="15" x14ac:dyDescent="0.25">
      <c r="B30" s="105">
        <v>22</v>
      </c>
      <c r="C30" s="139"/>
      <c r="D30" s="108">
        <f t="shared" si="1"/>
        <v>0</v>
      </c>
      <c r="E30" s="110" t="str">
        <f t="shared" si="2"/>
        <v>0</v>
      </c>
      <c r="H30" s="105">
        <v>22</v>
      </c>
      <c r="I30" s="141"/>
      <c r="J30" s="126" t="str">
        <f t="shared" si="3"/>
        <v>0</v>
      </c>
    </row>
    <row r="31" spans="2:10" ht="15" x14ac:dyDescent="0.25">
      <c r="B31" s="105">
        <v>23</v>
      </c>
      <c r="C31" s="139"/>
      <c r="D31" s="108"/>
      <c r="E31" s="110" t="str">
        <f t="shared" si="2"/>
        <v>0</v>
      </c>
      <c r="H31" s="105">
        <v>23</v>
      </c>
      <c r="I31" s="141"/>
      <c r="J31" s="126" t="str">
        <f t="shared" si="3"/>
        <v>0</v>
      </c>
    </row>
    <row r="32" spans="2:10" ht="15" x14ac:dyDescent="0.25">
      <c r="B32" s="105">
        <v>24</v>
      </c>
      <c r="C32" s="139"/>
      <c r="D32" s="108"/>
      <c r="E32" s="110" t="str">
        <f t="shared" si="2"/>
        <v>0</v>
      </c>
      <c r="H32" s="105">
        <v>24</v>
      </c>
      <c r="I32" s="141"/>
      <c r="J32" s="126" t="str">
        <f t="shared" si="3"/>
        <v>0</v>
      </c>
    </row>
    <row r="33" spans="2:10" ht="15.6" thickBot="1" x14ac:dyDescent="0.3">
      <c r="B33" s="106">
        <v>25</v>
      </c>
      <c r="C33" s="140"/>
      <c r="D33" s="109"/>
      <c r="E33" s="111" t="str">
        <f t="shared" si="2"/>
        <v>0</v>
      </c>
      <c r="H33" s="106">
        <v>25</v>
      </c>
      <c r="I33" s="142"/>
      <c r="J33" s="127" t="str">
        <f t="shared" si="3"/>
        <v>0</v>
      </c>
    </row>
  </sheetData>
  <mergeCells count="7">
    <mergeCell ref="M3:N3"/>
    <mergeCell ref="B8:E8"/>
    <mergeCell ref="I3:J3"/>
    <mergeCell ref="H5:J5"/>
    <mergeCell ref="H8:J8"/>
    <mergeCell ref="C3:E3"/>
    <mergeCell ref="B5:E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6D6DC-AE83-4C63-9B78-E2202AE3ED15}">
  <sheetPr>
    <tabColor rgb="FFFF0000"/>
    <pageSetUpPr fitToPage="1"/>
  </sheetPr>
  <dimension ref="S1:Z31"/>
  <sheetViews>
    <sheetView showGridLines="0" zoomScaleNormal="100" zoomScaleSheetLayoutView="100" workbookViewId="0">
      <selection activeCell="N20" sqref="N20"/>
    </sheetView>
  </sheetViews>
  <sheetFormatPr defaultRowHeight="13.2" x14ac:dyDescent="0.25"/>
  <cols>
    <col min="1" max="1" width="2.88671875" customWidth="1"/>
    <col min="13" max="13" width="8.88671875" customWidth="1"/>
    <col min="18" max="18" width="2.6640625" customWidth="1"/>
    <col min="19" max="19" width="8.88671875" hidden="1" customWidth="1"/>
    <col min="20" max="20" width="20.6640625" hidden="1" customWidth="1"/>
    <col min="21" max="21" width="6.6640625" hidden="1" customWidth="1"/>
    <col min="22" max="22" width="11.109375" hidden="1" customWidth="1"/>
    <col min="23" max="26" width="8.88671875" hidden="1" customWidth="1"/>
    <col min="27" max="28" width="0" hidden="1" customWidth="1"/>
  </cols>
  <sheetData>
    <row r="1" ht="8.4" customHeight="1" x14ac:dyDescent="0.25"/>
    <row r="8" ht="16.350000000000001" customHeight="1" x14ac:dyDescent="0.25"/>
    <row r="9" ht="18" customHeight="1" x14ac:dyDescent="0.25"/>
    <row r="27" ht="15" customHeight="1" x14ac:dyDescent="0.25"/>
    <row r="31" ht="16.95" customHeight="1" x14ac:dyDescent="0.25"/>
  </sheetData>
  <pageMargins left="0.25" right="0.25" top="0.25" bottom="0.25" header="0.3" footer="0.3"/>
  <pageSetup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80"/>
  <sheetViews>
    <sheetView showGridLines="0" zoomScale="70" zoomScaleNormal="70" workbookViewId="0">
      <selection activeCell="AP17" sqref="AP17"/>
    </sheetView>
  </sheetViews>
  <sheetFormatPr defaultRowHeight="13.2" x14ac:dyDescent="0.25"/>
  <cols>
    <col min="1" max="1" width="2.88671875" customWidth="1"/>
    <col min="2" max="2" width="18.21875" bestFit="1" customWidth="1"/>
    <col min="5" max="5" width="8.88671875" customWidth="1"/>
    <col min="9" max="9" width="11.5546875" bestFit="1" customWidth="1"/>
    <col min="10" max="10" width="11" customWidth="1"/>
    <col min="12" max="12" width="10" bestFit="1" customWidth="1"/>
    <col min="13" max="13" width="7.88671875" customWidth="1"/>
    <col min="14" max="14" width="7.33203125" customWidth="1"/>
    <col min="15" max="15" width="8.33203125" customWidth="1"/>
    <col min="17" max="17" width="10" bestFit="1" customWidth="1"/>
    <col min="18" max="18" width="2.6640625" customWidth="1"/>
    <col min="20" max="40" width="0" hidden="1" customWidth="1"/>
  </cols>
  <sheetData>
    <row r="1" spans="2:38" ht="8.4" customHeight="1" x14ac:dyDescent="0.25"/>
    <row r="2" spans="2:38" x14ac:dyDescent="0.25">
      <c r="B2" s="16"/>
      <c r="C2" s="14"/>
      <c r="D2" s="14"/>
      <c r="E2" s="14"/>
      <c r="F2" s="14"/>
      <c r="G2" s="14"/>
      <c r="H2" s="14"/>
      <c r="I2" s="14"/>
      <c r="J2" s="14"/>
      <c r="K2" s="14"/>
      <c r="L2" s="14"/>
      <c r="M2" s="14"/>
      <c r="N2" s="14"/>
      <c r="O2" s="17"/>
      <c r="P2" s="16"/>
      <c r="Q2" s="14"/>
      <c r="R2" s="93"/>
    </row>
    <row r="3" spans="2:38" x14ac:dyDescent="0.25">
      <c r="B3" s="14"/>
      <c r="C3" s="14"/>
      <c r="D3" s="14"/>
      <c r="E3" s="14"/>
      <c r="F3" s="14"/>
      <c r="G3" s="14"/>
      <c r="H3" s="14"/>
      <c r="I3" s="14"/>
      <c r="J3" s="14"/>
      <c r="K3" s="14"/>
      <c r="L3" s="14"/>
      <c r="M3" s="14"/>
      <c r="N3" s="14"/>
      <c r="O3" s="14"/>
      <c r="P3" s="16"/>
      <c r="Q3" s="14"/>
      <c r="R3" s="93"/>
    </row>
    <row r="4" spans="2:38" x14ac:dyDescent="0.25">
      <c r="B4" s="14"/>
      <c r="C4" s="14"/>
      <c r="D4" s="14"/>
      <c r="E4" s="14"/>
      <c r="F4" s="14"/>
      <c r="G4" s="14"/>
      <c r="H4" s="14"/>
      <c r="I4" s="14"/>
      <c r="J4" s="14"/>
      <c r="K4" s="14"/>
      <c r="L4" s="14"/>
      <c r="M4" s="14"/>
      <c r="N4" s="14"/>
      <c r="O4" s="14"/>
      <c r="P4" s="14"/>
      <c r="Q4" s="14"/>
      <c r="R4" s="93"/>
    </row>
    <row r="6" spans="2:38" ht="17.399999999999999" x14ac:dyDescent="0.3">
      <c r="B6" s="85" t="s">
        <v>1</v>
      </c>
      <c r="C6" s="3"/>
      <c r="D6" s="3"/>
      <c r="E6" s="96">
        <f>'EP Form'!E6</f>
        <v>0</v>
      </c>
      <c r="F6" s="32"/>
      <c r="G6" s="32"/>
      <c r="H6" s="32"/>
      <c r="I6" s="3"/>
      <c r="J6" s="3"/>
      <c r="K6" s="85"/>
      <c r="L6" s="33" t="s">
        <v>9</v>
      </c>
      <c r="M6" s="238">
        <f>'EP Form'!E10</f>
        <v>0</v>
      </c>
      <c r="N6" s="238"/>
      <c r="O6" s="238"/>
      <c r="P6" s="238"/>
      <c r="Q6" s="238"/>
    </row>
    <row r="7" spans="2:38" ht="17.399999999999999" x14ac:dyDescent="0.3">
      <c r="B7" s="85" t="s">
        <v>10</v>
      </c>
      <c r="C7" s="3"/>
      <c r="D7" s="3"/>
      <c r="E7" s="97">
        <f>'EP Form'!E7</f>
        <v>0</v>
      </c>
      <c r="F7" s="34"/>
      <c r="G7" s="34"/>
      <c r="H7" s="34"/>
      <c r="I7" s="3"/>
      <c r="J7" s="3"/>
      <c r="K7" s="85"/>
      <c r="L7" s="33" t="s">
        <v>7</v>
      </c>
      <c r="M7" s="95">
        <f>'EP Form'!E11</f>
        <v>0</v>
      </c>
      <c r="N7" s="34"/>
      <c r="O7" s="34"/>
      <c r="P7" s="34"/>
      <c r="Q7" s="35"/>
    </row>
    <row r="8" spans="2:38" ht="36" customHeight="1" x14ac:dyDescent="0.25">
      <c r="B8" s="239" t="s">
        <v>111</v>
      </c>
      <c r="C8" s="239"/>
      <c r="D8" s="239"/>
      <c r="E8" s="239"/>
      <c r="F8" s="239"/>
      <c r="G8" s="239"/>
      <c r="H8" s="239"/>
      <c r="I8" s="239"/>
    </row>
    <row r="9" spans="2:38" ht="16.350000000000001" customHeight="1" x14ac:dyDescent="0.25">
      <c r="B9" s="239"/>
      <c r="C9" s="239"/>
      <c r="D9" s="239"/>
      <c r="E9" s="239"/>
      <c r="F9" s="239"/>
      <c r="G9" s="239"/>
      <c r="H9" s="239"/>
      <c r="I9" s="239"/>
    </row>
    <row r="10" spans="2:38" ht="17.399999999999999" x14ac:dyDescent="0.3">
      <c r="B10" s="51" t="s">
        <v>95</v>
      </c>
      <c r="C10" s="15"/>
      <c r="D10" s="15"/>
      <c r="E10" s="15"/>
      <c r="F10" s="15"/>
      <c r="G10" s="15"/>
      <c r="H10" s="51"/>
      <c r="I10" s="27"/>
      <c r="J10" s="15"/>
      <c r="K10" s="15"/>
      <c r="L10" s="15"/>
      <c r="M10" s="15"/>
      <c r="N10" s="15"/>
      <c r="O10" s="15"/>
      <c r="P10" s="15"/>
      <c r="Q10" s="48"/>
      <c r="R10" s="48"/>
      <c r="U10" s="6"/>
    </row>
    <row r="11" spans="2:38" ht="7.95" customHeight="1" x14ac:dyDescent="0.25"/>
    <row r="12" spans="2:38" ht="16.350000000000001" customHeight="1" x14ac:dyDescent="0.3">
      <c r="B12" s="57" t="s">
        <v>88</v>
      </c>
      <c r="C12" s="30"/>
      <c r="D12" s="30"/>
      <c r="E12" s="31"/>
      <c r="F12" s="76"/>
      <c r="I12" s="29" t="s">
        <v>116</v>
      </c>
      <c r="J12" s="30"/>
      <c r="K12" s="30"/>
      <c r="L12" s="30"/>
      <c r="M12" s="30"/>
      <c r="N12" s="30"/>
      <c r="O12" s="30"/>
      <c r="P12" s="31"/>
      <c r="T12" s="251">
        <v>1</v>
      </c>
      <c r="U12" s="251"/>
      <c r="V12" s="251"/>
      <c r="W12" s="251"/>
      <c r="Y12" s="251">
        <v>2</v>
      </c>
      <c r="Z12" s="251"/>
      <c r="AA12" s="251"/>
      <c r="AB12" s="251"/>
      <c r="AD12" s="251">
        <v>3</v>
      </c>
      <c r="AE12" s="251"/>
      <c r="AF12" s="251"/>
      <c r="AG12" s="251"/>
      <c r="AI12" s="251">
        <v>4</v>
      </c>
      <c r="AJ12" s="251"/>
      <c r="AK12" s="251"/>
      <c r="AL12" s="251"/>
    </row>
    <row r="13" spans="2:38" ht="18" customHeight="1" x14ac:dyDescent="0.25">
      <c r="B13" s="71" t="s">
        <v>31</v>
      </c>
      <c r="C13" s="71" t="s">
        <v>32</v>
      </c>
      <c r="D13" s="71" t="s">
        <v>107</v>
      </c>
      <c r="E13" s="72" t="s">
        <v>77</v>
      </c>
      <c r="F13" s="74"/>
      <c r="I13" s="40" t="s">
        <v>31</v>
      </c>
      <c r="J13" s="94" t="s">
        <v>62</v>
      </c>
      <c r="K13" s="39" t="s">
        <v>108</v>
      </c>
      <c r="L13" s="40" t="s">
        <v>33</v>
      </c>
      <c r="M13" s="40" t="s">
        <v>40</v>
      </c>
      <c r="N13" s="40" t="s">
        <v>41</v>
      </c>
      <c r="O13" s="40" t="s">
        <v>35</v>
      </c>
      <c r="P13" s="56" t="s">
        <v>77</v>
      </c>
      <c r="T13" s="40" t="s">
        <v>33</v>
      </c>
      <c r="U13" s="40" t="s">
        <v>40</v>
      </c>
      <c r="V13" s="40" t="s">
        <v>41</v>
      </c>
      <c r="W13" s="40" t="s">
        <v>35</v>
      </c>
      <c r="Y13" s="40" t="s">
        <v>33</v>
      </c>
      <c r="Z13" s="40" t="s">
        <v>40</v>
      </c>
      <c r="AA13" s="40" t="s">
        <v>41</v>
      </c>
      <c r="AB13" s="40" t="s">
        <v>35</v>
      </c>
      <c r="AD13" s="40" t="s">
        <v>33</v>
      </c>
      <c r="AE13" s="40" t="s">
        <v>40</v>
      </c>
      <c r="AF13" s="40" t="s">
        <v>41</v>
      </c>
      <c r="AG13" s="40" t="s">
        <v>35</v>
      </c>
      <c r="AI13" s="40" t="s">
        <v>33</v>
      </c>
      <c r="AJ13" s="40" t="s">
        <v>40</v>
      </c>
      <c r="AK13" s="40" t="s">
        <v>41</v>
      </c>
      <c r="AL13" s="40" t="s">
        <v>35</v>
      </c>
    </row>
    <row r="14" spans="2:38" ht="15" x14ac:dyDescent="0.25">
      <c r="B14" s="62" t="str">
        <f>IF('EP Form'!$B36="a",'EP Form'!$B36,"")</f>
        <v/>
      </c>
      <c r="C14" s="132" t="str">
        <f>IF('EP Form'!$B36="a",'EP Form'!$C36,"")</f>
        <v/>
      </c>
      <c r="D14" s="132" t="str">
        <f>IF('EP Form'!$B36="a",'EP Form'!$D36,"")</f>
        <v/>
      </c>
      <c r="E14" s="62" t="str">
        <f>IF('EP Form'!$B36="a",'EP Form'!$E36,"")</f>
        <v/>
      </c>
      <c r="F14" s="73"/>
      <c r="I14" s="151" t="str">
        <f>IF('EP Form'!I36="a",'EP Form'!I36,"")</f>
        <v/>
      </c>
      <c r="J14" s="151" t="str">
        <f>IF((AND('EP Form'!$I36="a", 'EP Form'!$J36&lt;6)),'EP Form'!$J36,"")</f>
        <v/>
      </c>
      <c r="K14" s="151" t="str">
        <f>IF((AND('EP Form'!$I36="a", 'EP Form'!$J36&lt;6)),'EP Form'!$K36,"")</f>
        <v/>
      </c>
      <c r="L14" s="152" t="str">
        <f>IF((AND('EP Form'!$I36="a", 'EP Form'!$J36&lt;6)),'EP Form'!$L36,"")</f>
        <v/>
      </c>
      <c r="M14" s="152" t="str">
        <f>IF((AND('EP Form'!$I36="a", 'EP Form'!$J36&lt;6)),'EP Form'!$M36,"")</f>
        <v/>
      </c>
      <c r="N14" s="152" t="str">
        <f>IF((AND('EP Form'!$I36="a", 'EP Form'!$J36&lt;6)),'EP Form'!$N36,"")</f>
        <v/>
      </c>
      <c r="O14" s="152" t="str">
        <f>IF((AND('EP Form'!$I36="a", 'EP Form'!$J36&lt;6)),'EP Form'!$O36,"")</f>
        <v/>
      </c>
      <c r="P14" s="153" t="str">
        <f>IF((AND('EP Form'!$I36="a", 'EP Form'!$J36&lt;6)),'EP Form'!$P36,"")</f>
        <v/>
      </c>
      <c r="T14">
        <f>IF(J14=1,L14,0)</f>
        <v>0</v>
      </c>
      <c r="U14">
        <f>IF(J14=1,M14,0)</f>
        <v>0</v>
      </c>
      <c r="V14">
        <f>IF(J14=1,N14,0)</f>
        <v>0</v>
      </c>
      <c r="W14">
        <f>IF(J14=1,O14,0)</f>
        <v>0</v>
      </c>
      <c r="Y14" s="6">
        <f>IF($J14=2,L14,0)</f>
        <v>0</v>
      </c>
      <c r="Z14" s="6">
        <f t="shared" ref="Z14:AB20" si="0">IF($J14=2,M14,0)</f>
        <v>0</v>
      </c>
      <c r="AA14" s="6">
        <f t="shared" si="0"/>
        <v>0</v>
      </c>
      <c r="AB14" s="6">
        <f t="shared" si="0"/>
        <v>0</v>
      </c>
      <c r="AD14">
        <f>IF($J14=3,L14,0)</f>
        <v>0</v>
      </c>
      <c r="AE14">
        <f t="shared" ref="AE14:AG20" si="1">IF($J14=3,M14,0)</f>
        <v>0</v>
      </c>
      <c r="AF14">
        <f t="shared" si="1"/>
        <v>0</v>
      </c>
      <c r="AG14">
        <f t="shared" si="1"/>
        <v>0</v>
      </c>
      <c r="AI14">
        <f>IF($J14=4,L14,0)</f>
        <v>0</v>
      </c>
      <c r="AJ14">
        <f t="shared" ref="AJ14:AL20" si="2">IF($J14=4,M14,0)</f>
        <v>0</v>
      </c>
      <c r="AK14">
        <f t="shared" si="2"/>
        <v>0</v>
      </c>
      <c r="AL14">
        <f t="shared" si="2"/>
        <v>0</v>
      </c>
    </row>
    <row r="15" spans="2:38" ht="15" x14ac:dyDescent="0.25">
      <c r="B15" s="62" t="str">
        <f>IF('EP Form'!$B37="a",'EP Form'!$B37,"")</f>
        <v/>
      </c>
      <c r="C15" s="132" t="str">
        <f>IF('EP Form'!$B37="a",'EP Form'!$C37,"")</f>
        <v/>
      </c>
      <c r="D15" s="132" t="str">
        <f>IF('EP Form'!$B37="a",'EP Form'!$D37,"")</f>
        <v/>
      </c>
      <c r="E15" s="62" t="str">
        <f>IF('EP Form'!$B37="a",'EP Form'!$D37,"")</f>
        <v/>
      </c>
      <c r="F15" s="73"/>
      <c r="I15" s="151" t="str">
        <f>IF('EP Form'!$I37="a",'EP Form'!$I37,"")</f>
        <v/>
      </c>
      <c r="J15" s="151" t="str">
        <f>IF((AND('EP Form'!$I37="a", 'EP Form'!$J37&lt;6)),'EP Form'!$J37,"")</f>
        <v/>
      </c>
      <c r="K15" s="151" t="str">
        <f>IF((AND('EP Form'!I37="a", 'EP Form'!J37&lt;6)),'EP Form'!K37,"")</f>
        <v/>
      </c>
      <c r="L15" s="152" t="str">
        <f>IF((AND('EP Form'!I37="a", 'EP Form'!J37&lt;6)),'EP Form'!L37,"")</f>
        <v/>
      </c>
      <c r="M15" s="152" t="str">
        <f>IF((AND('EP Form'!I37="a", 'EP Form'!J37&lt;6)),'EP Form'!M37,"")</f>
        <v/>
      </c>
      <c r="N15" s="152" t="str">
        <f>IF((AND('EP Form'!I37="a", 'EP Form'!J37&lt;6)),'EP Form'!N37,"")</f>
        <v/>
      </c>
      <c r="O15" s="152" t="str">
        <f>IF((AND('EP Form'!I37="a", 'EP Form'!J37&lt;6)),'EP Form'!O37,"")</f>
        <v/>
      </c>
      <c r="P15" s="153" t="str">
        <f>IF((AND('EP Form'!$I37="a", 'EP Form'!$J37&lt;6)),'EP Form'!$P37,"")</f>
        <v/>
      </c>
      <c r="T15">
        <f>IF(J15=1,L15,0)</f>
        <v>0</v>
      </c>
      <c r="U15">
        <f t="shared" ref="U15:U20" si="3">IF(J15=1,M15,0)</f>
        <v>0</v>
      </c>
      <c r="V15">
        <f t="shared" ref="V15:V20" si="4">IF(J15=1,N15,0)</f>
        <v>0</v>
      </c>
      <c r="W15">
        <f t="shared" ref="W15:W20" si="5">IF(J15=1,O15,0)</f>
        <v>0</v>
      </c>
      <c r="Y15" s="6">
        <f t="shared" ref="Y15:Y20" si="6">IF(J15=2,L15,0)</f>
        <v>0</v>
      </c>
      <c r="Z15" s="6">
        <f t="shared" si="0"/>
        <v>0</v>
      </c>
      <c r="AA15" s="6">
        <f t="shared" si="0"/>
        <v>0</v>
      </c>
      <c r="AB15" s="6">
        <f t="shared" si="0"/>
        <v>0</v>
      </c>
      <c r="AD15">
        <f t="shared" ref="AD15:AD20" si="7">IF($J15=3,L15,0)</f>
        <v>0</v>
      </c>
      <c r="AE15">
        <f t="shared" si="1"/>
        <v>0</v>
      </c>
      <c r="AF15">
        <f t="shared" si="1"/>
        <v>0</v>
      </c>
      <c r="AG15">
        <f t="shared" si="1"/>
        <v>0</v>
      </c>
      <c r="AI15">
        <f t="shared" ref="AI15:AI20" si="8">IF($J15=4,L15,0)</f>
        <v>0</v>
      </c>
      <c r="AJ15">
        <f t="shared" si="2"/>
        <v>0</v>
      </c>
      <c r="AK15">
        <f t="shared" si="2"/>
        <v>0</v>
      </c>
      <c r="AL15">
        <f t="shared" si="2"/>
        <v>0</v>
      </c>
    </row>
    <row r="16" spans="2:38" ht="15" x14ac:dyDescent="0.25">
      <c r="B16" s="62" t="str">
        <f>IF('EP Form'!$B38="a",'EP Form'!$B38,"")</f>
        <v/>
      </c>
      <c r="C16" s="132" t="str">
        <f>IF('EP Form'!$B38="a",'EP Form'!$C38,"")</f>
        <v/>
      </c>
      <c r="D16" s="132" t="str">
        <f>IF('EP Form'!$B38="a",'EP Form'!$D38,"")</f>
        <v/>
      </c>
      <c r="E16" s="62" t="str">
        <f>IF('EP Form'!$B38="a",'EP Form'!$D38,"")</f>
        <v/>
      </c>
      <c r="I16" s="151" t="str">
        <f>IF('EP Form'!$I38="a",'EP Form'!$I38,"")</f>
        <v/>
      </c>
      <c r="J16" s="151" t="str">
        <f>IF((AND('EP Form'!$I38="a", 'EP Form'!$J38&lt;6)),'EP Form'!$J38,"")</f>
        <v/>
      </c>
      <c r="K16" s="151" t="str">
        <f>IF((AND('EP Form'!I38="a", 'EP Form'!J38&lt;6)),'EP Form'!K38,"")</f>
        <v/>
      </c>
      <c r="L16" s="152" t="str">
        <f>IF((AND('EP Form'!I38="a", 'EP Form'!J38&lt;6)),'EP Form'!L38,"")</f>
        <v/>
      </c>
      <c r="M16" s="152" t="str">
        <f>IF((AND('EP Form'!I38="a", 'EP Form'!J38&lt;6)),'EP Form'!M38,"")</f>
        <v/>
      </c>
      <c r="N16" s="152" t="str">
        <f>IF((AND('EP Form'!I38="a", 'EP Form'!J38&lt;6)),'EP Form'!N38,"")</f>
        <v/>
      </c>
      <c r="O16" s="152" t="str">
        <f>IF((AND('EP Form'!I38="a", 'EP Form'!J38&lt;6)),'EP Form'!O38,"")</f>
        <v/>
      </c>
      <c r="P16" s="153" t="str">
        <f>IF((AND('EP Form'!$I38="a", 'EP Form'!$J38&lt;6)),'EP Form'!$P38,"")</f>
        <v/>
      </c>
      <c r="T16">
        <f t="shared" ref="T16:T20" si="9">IF(J16=1,L16,0)</f>
        <v>0</v>
      </c>
      <c r="U16">
        <f t="shared" si="3"/>
        <v>0</v>
      </c>
      <c r="V16">
        <f t="shared" si="4"/>
        <v>0</v>
      </c>
      <c r="W16">
        <f t="shared" si="5"/>
        <v>0</v>
      </c>
      <c r="Y16" s="6">
        <f t="shared" si="6"/>
        <v>0</v>
      </c>
      <c r="Z16" s="6">
        <f t="shared" si="0"/>
        <v>0</v>
      </c>
      <c r="AA16" s="6">
        <f t="shared" si="0"/>
        <v>0</v>
      </c>
      <c r="AB16" s="6">
        <f t="shared" si="0"/>
        <v>0</v>
      </c>
      <c r="AD16">
        <f t="shared" si="7"/>
        <v>0</v>
      </c>
      <c r="AE16">
        <f t="shared" si="1"/>
        <v>0</v>
      </c>
      <c r="AF16">
        <f t="shared" si="1"/>
        <v>0</v>
      </c>
      <c r="AG16">
        <f t="shared" si="1"/>
        <v>0</v>
      </c>
      <c r="AI16">
        <f t="shared" si="8"/>
        <v>0</v>
      </c>
      <c r="AJ16">
        <f t="shared" si="2"/>
        <v>0</v>
      </c>
      <c r="AK16">
        <f t="shared" si="2"/>
        <v>0</v>
      </c>
      <c r="AL16">
        <f t="shared" si="2"/>
        <v>0</v>
      </c>
    </row>
    <row r="17" spans="2:38" ht="15" x14ac:dyDescent="0.25">
      <c r="B17" s="62" t="str">
        <f>IF('EP Form'!$B39="a",'EP Form'!$B39,"")</f>
        <v/>
      </c>
      <c r="C17" s="132" t="str">
        <f>IF('EP Form'!$B39="a",'EP Form'!$C39,"")</f>
        <v/>
      </c>
      <c r="D17" s="132" t="str">
        <f>IF('EP Form'!$B39="a",'EP Form'!$D39,"")</f>
        <v/>
      </c>
      <c r="E17" s="62" t="str">
        <f>IF('EP Form'!$B39="a",'EP Form'!$D39,"")</f>
        <v/>
      </c>
      <c r="F17" s="41"/>
      <c r="I17" s="151" t="str">
        <f>IF('EP Form'!$I39="a",'EP Form'!$I39,"")</f>
        <v/>
      </c>
      <c r="J17" s="151" t="str">
        <f>IF((AND('EP Form'!$I39="a", 'EP Form'!$J39&lt;6)),'EP Form'!$J39,"")</f>
        <v/>
      </c>
      <c r="K17" s="151" t="str">
        <f>IF((AND('EP Form'!I39="a", 'EP Form'!J39&lt;6)),'EP Form'!K39,"")</f>
        <v/>
      </c>
      <c r="L17" s="152" t="str">
        <f>IF((AND('EP Form'!I39="a", 'EP Form'!J39&lt;6)),'EP Form'!L39,"")</f>
        <v/>
      </c>
      <c r="M17" s="152" t="str">
        <f>IF((AND('EP Form'!I39="a", 'EP Form'!J39&lt;6)),'EP Form'!M39,"")</f>
        <v/>
      </c>
      <c r="N17" s="152" t="str">
        <f>IF((AND('EP Form'!I39="a", 'EP Form'!J39&lt;6)),'EP Form'!N39,"")</f>
        <v/>
      </c>
      <c r="O17" s="152" t="str">
        <f>IF((AND('EP Form'!I39="a", 'EP Form'!J39&lt;6)),'EP Form'!O39,"")</f>
        <v/>
      </c>
      <c r="P17" s="153" t="str">
        <f>IF((AND('EP Form'!$I39="a", 'EP Form'!$J39&lt;6)),'EP Form'!$P39,"")</f>
        <v/>
      </c>
      <c r="T17">
        <f t="shared" si="9"/>
        <v>0</v>
      </c>
      <c r="U17">
        <f t="shared" si="3"/>
        <v>0</v>
      </c>
      <c r="V17">
        <f t="shared" si="4"/>
        <v>0</v>
      </c>
      <c r="W17">
        <f t="shared" si="5"/>
        <v>0</v>
      </c>
      <c r="Y17" s="6">
        <f t="shared" si="6"/>
        <v>0</v>
      </c>
      <c r="Z17" s="6">
        <f t="shared" si="0"/>
        <v>0</v>
      </c>
      <c r="AA17" s="6">
        <f t="shared" si="0"/>
        <v>0</v>
      </c>
      <c r="AB17" s="6">
        <f t="shared" si="0"/>
        <v>0</v>
      </c>
      <c r="AD17">
        <f t="shared" si="7"/>
        <v>0</v>
      </c>
      <c r="AE17">
        <f t="shared" si="1"/>
        <v>0</v>
      </c>
      <c r="AF17">
        <f t="shared" si="1"/>
        <v>0</v>
      </c>
      <c r="AG17">
        <f t="shared" si="1"/>
        <v>0</v>
      </c>
      <c r="AI17">
        <f t="shared" si="8"/>
        <v>0</v>
      </c>
      <c r="AJ17">
        <f t="shared" si="2"/>
        <v>0</v>
      </c>
      <c r="AK17">
        <f t="shared" si="2"/>
        <v>0</v>
      </c>
      <c r="AL17">
        <f t="shared" si="2"/>
        <v>0</v>
      </c>
    </row>
    <row r="18" spans="2:38" ht="15" x14ac:dyDescent="0.25">
      <c r="B18" s="62" t="str">
        <f>IF('EP Form'!$B40="a",'EP Form'!$B40,"")</f>
        <v/>
      </c>
      <c r="C18" s="132" t="str">
        <f>IF('EP Form'!$B40="a",'EP Form'!$C40,"")</f>
        <v/>
      </c>
      <c r="D18" s="132" t="str">
        <f>IF('EP Form'!$B40="a",'EP Form'!$D40,"")</f>
        <v/>
      </c>
      <c r="E18" s="62" t="str">
        <f>IF('EP Form'!$B40="a",'EP Form'!$D40,"")</f>
        <v/>
      </c>
      <c r="F18" s="41"/>
      <c r="I18" s="151" t="str">
        <f>IF('EP Form'!$I40="a",'EP Form'!$I40,"")</f>
        <v/>
      </c>
      <c r="J18" s="151" t="str">
        <f>IF((AND('EP Form'!$I40="a", 'EP Form'!$J40&lt;6)),'EP Form'!$J40,"")</f>
        <v/>
      </c>
      <c r="K18" s="151" t="str">
        <f>IF((AND('EP Form'!I40="a", 'EP Form'!J40&lt;6)),'EP Form'!K40,"")</f>
        <v/>
      </c>
      <c r="L18" s="152" t="str">
        <f>IF((AND('EP Form'!I40="a", 'EP Form'!J40&lt;6)),'EP Form'!L40,"")</f>
        <v/>
      </c>
      <c r="M18" s="152" t="str">
        <f>IF((AND('EP Form'!I40="a", 'EP Form'!J40&lt;6)),'EP Form'!M40,"")</f>
        <v/>
      </c>
      <c r="N18" s="152" t="str">
        <f>IF((AND('EP Form'!I40="a", 'EP Form'!J40&lt;6)),'EP Form'!N40,"")</f>
        <v/>
      </c>
      <c r="O18" s="152" t="str">
        <f>IF((AND('EP Form'!I40="a", 'EP Form'!J40&lt;6)),'EP Form'!O40,"")</f>
        <v/>
      </c>
      <c r="P18" s="153" t="str">
        <f>IF((AND('EP Form'!$I40="a", 'EP Form'!$J40&lt;6)),'EP Form'!$P40,"")</f>
        <v/>
      </c>
      <c r="T18">
        <f t="shared" si="9"/>
        <v>0</v>
      </c>
      <c r="U18">
        <f t="shared" si="3"/>
        <v>0</v>
      </c>
      <c r="V18">
        <f t="shared" si="4"/>
        <v>0</v>
      </c>
      <c r="W18">
        <f t="shared" si="5"/>
        <v>0</v>
      </c>
      <c r="Y18" s="6">
        <f t="shared" si="6"/>
        <v>0</v>
      </c>
      <c r="Z18" s="6">
        <f t="shared" si="0"/>
        <v>0</v>
      </c>
      <c r="AA18" s="6">
        <f t="shared" si="0"/>
        <v>0</v>
      </c>
      <c r="AB18" s="6">
        <f t="shared" si="0"/>
        <v>0</v>
      </c>
      <c r="AD18">
        <f t="shared" si="7"/>
        <v>0</v>
      </c>
      <c r="AE18">
        <f t="shared" si="1"/>
        <v>0</v>
      </c>
      <c r="AF18">
        <f t="shared" si="1"/>
        <v>0</v>
      </c>
      <c r="AG18">
        <f t="shared" si="1"/>
        <v>0</v>
      </c>
      <c r="AI18">
        <f t="shared" si="8"/>
        <v>0</v>
      </c>
      <c r="AJ18">
        <f t="shared" si="2"/>
        <v>0</v>
      </c>
      <c r="AK18">
        <f t="shared" si="2"/>
        <v>0</v>
      </c>
      <c r="AL18">
        <f t="shared" si="2"/>
        <v>0</v>
      </c>
    </row>
    <row r="19" spans="2:38" ht="15" x14ac:dyDescent="0.25">
      <c r="B19" s="62" t="str">
        <f>IF('EP Form'!$B41="a",'EP Form'!$B41,"")</f>
        <v/>
      </c>
      <c r="C19" s="132" t="str">
        <f>IF('EP Form'!$B41="a",'EP Form'!$C41,"")</f>
        <v/>
      </c>
      <c r="D19" s="132" t="str">
        <f>IF('EP Form'!$B41="a",'EP Form'!$D41,"")</f>
        <v/>
      </c>
      <c r="E19" s="62" t="str">
        <f>IF('EP Form'!$B41="a",'EP Form'!$D41,"")</f>
        <v/>
      </c>
      <c r="I19" s="151" t="str">
        <f>IF('EP Form'!$I41="a",'EP Form'!$I41,"")</f>
        <v/>
      </c>
      <c r="J19" s="151" t="str">
        <f>IF((AND('EP Form'!$I41="a", 'EP Form'!$J41&lt;6)),'EP Form'!$J41,"")</f>
        <v/>
      </c>
      <c r="K19" s="151" t="str">
        <f>IF((AND('EP Form'!I41="a", 'EP Form'!J41&lt;6)),'EP Form'!K41,"")</f>
        <v/>
      </c>
      <c r="L19" s="152" t="str">
        <f>IF((AND('EP Form'!I41="a", 'EP Form'!J41&lt;6)),'EP Form'!L41,"")</f>
        <v/>
      </c>
      <c r="M19" s="152" t="str">
        <f>IF((AND('EP Form'!I41="a", 'EP Form'!J41&lt;6)),'EP Form'!M41,"")</f>
        <v/>
      </c>
      <c r="N19" s="152" t="str">
        <f>IF((AND('EP Form'!I41="a", 'EP Form'!J41&lt;6)),'EP Form'!N41,"")</f>
        <v/>
      </c>
      <c r="O19" s="152" t="str">
        <f>IF((AND('EP Form'!I41="a", 'EP Form'!J41&lt;6)),'EP Form'!O41,"")</f>
        <v/>
      </c>
      <c r="P19" s="153" t="str">
        <f>IF((AND('EP Form'!$I41="a", 'EP Form'!$J41&lt;6)),'EP Form'!$P41,"")</f>
        <v/>
      </c>
      <c r="T19">
        <f t="shared" si="9"/>
        <v>0</v>
      </c>
      <c r="U19">
        <f t="shared" si="3"/>
        <v>0</v>
      </c>
      <c r="V19">
        <f t="shared" si="4"/>
        <v>0</v>
      </c>
      <c r="W19">
        <f t="shared" si="5"/>
        <v>0</v>
      </c>
      <c r="Y19" s="6">
        <f t="shared" si="6"/>
        <v>0</v>
      </c>
      <c r="Z19" s="6">
        <f t="shared" si="0"/>
        <v>0</v>
      </c>
      <c r="AA19" s="6">
        <f t="shared" si="0"/>
        <v>0</v>
      </c>
      <c r="AB19" s="6">
        <f t="shared" si="0"/>
        <v>0</v>
      </c>
      <c r="AD19">
        <f t="shared" si="7"/>
        <v>0</v>
      </c>
      <c r="AE19">
        <f t="shared" si="1"/>
        <v>0</v>
      </c>
      <c r="AF19">
        <f t="shared" si="1"/>
        <v>0</v>
      </c>
      <c r="AG19">
        <f t="shared" si="1"/>
        <v>0</v>
      </c>
      <c r="AI19">
        <f t="shared" si="8"/>
        <v>0</v>
      </c>
      <c r="AJ19">
        <f t="shared" si="2"/>
        <v>0</v>
      </c>
      <c r="AK19">
        <f t="shared" si="2"/>
        <v>0</v>
      </c>
      <c r="AL19">
        <f t="shared" si="2"/>
        <v>0</v>
      </c>
    </row>
    <row r="20" spans="2:38" ht="15" x14ac:dyDescent="0.25">
      <c r="B20" s="68" t="s">
        <v>170</v>
      </c>
      <c r="C20" s="146">
        <f>SUM(C14:C19)</f>
        <v>0</v>
      </c>
      <c r="D20" s="146">
        <f>SUM(D14:D19)</f>
        <v>0</v>
      </c>
      <c r="E20" s="67">
        <f>SUM(E14:E19)</f>
        <v>0</v>
      </c>
      <c r="F20" s="75"/>
      <c r="G20" s="3"/>
      <c r="I20" s="151" t="str">
        <f>IF('EP Form'!$I42="a",'EP Form'!$I42,"")</f>
        <v/>
      </c>
      <c r="J20" s="151" t="str">
        <f>IF((AND('EP Form'!$I42="a", 'EP Form'!$J42&lt;6)),'EP Form'!$J42,"")</f>
        <v/>
      </c>
      <c r="K20" s="151" t="str">
        <f>IF((AND('EP Form'!I42="a", 'EP Form'!J42&lt;6)),'EP Form'!K42,"")</f>
        <v/>
      </c>
      <c r="L20" s="152" t="str">
        <f>IF((AND('EP Form'!I42="a", 'EP Form'!J42&lt;6)),'EP Form'!L42,"")</f>
        <v/>
      </c>
      <c r="M20" s="152" t="str">
        <f>IF((AND('EP Form'!I42="a", 'EP Form'!J42&lt;6)),'EP Form'!M42,"")</f>
        <v/>
      </c>
      <c r="N20" s="152" t="str">
        <f>IF((AND('EP Form'!I42="a", 'EP Form'!J42&lt;6)),'EP Form'!N42,"")</f>
        <v/>
      </c>
      <c r="O20" s="152" t="str">
        <f>IF((AND('EP Form'!I42="a", 'EP Form'!J42&lt;6)),'EP Form'!O42,"")</f>
        <v/>
      </c>
      <c r="P20" s="153" t="str">
        <f>IF((AND('EP Form'!$I42="a", 'EP Form'!$J42&lt;6)),'EP Form'!$P42,"")</f>
        <v/>
      </c>
      <c r="T20">
        <f t="shared" si="9"/>
        <v>0</v>
      </c>
      <c r="U20">
        <f t="shared" si="3"/>
        <v>0</v>
      </c>
      <c r="V20">
        <f t="shared" si="4"/>
        <v>0</v>
      </c>
      <c r="W20">
        <f t="shared" si="5"/>
        <v>0</v>
      </c>
      <c r="Y20" s="6">
        <f t="shared" si="6"/>
        <v>0</v>
      </c>
      <c r="Z20" s="6">
        <f t="shared" si="0"/>
        <v>0</v>
      </c>
      <c r="AA20" s="6">
        <f t="shared" si="0"/>
        <v>0</v>
      </c>
      <c r="AB20" s="6">
        <f t="shared" si="0"/>
        <v>0</v>
      </c>
      <c r="AD20">
        <f t="shared" si="7"/>
        <v>0</v>
      </c>
      <c r="AE20">
        <f t="shared" si="1"/>
        <v>0</v>
      </c>
      <c r="AF20">
        <f t="shared" si="1"/>
        <v>0</v>
      </c>
      <c r="AG20">
        <f t="shared" si="1"/>
        <v>0</v>
      </c>
      <c r="AI20">
        <f t="shared" si="8"/>
        <v>0</v>
      </c>
      <c r="AJ20">
        <f t="shared" si="2"/>
        <v>0</v>
      </c>
      <c r="AK20">
        <f t="shared" si="2"/>
        <v>0</v>
      </c>
      <c r="AL20">
        <f t="shared" si="2"/>
        <v>0</v>
      </c>
    </row>
    <row r="21" spans="2:38" ht="13.8" x14ac:dyDescent="0.25">
      <c r="F21" s="43"/>
      <c r="G21" s="44"/>
      <c r="T21" s="149">
        <f>SUM(T14:T20)</f>
        <v>0</v>
      </c>
      <c r="U21" s="149">
        <f t="shared" ref="U21:W21" si="10">SUM(U14:U20)</f>
        <v>0</v>
      </c>
      <c r="V21" s="149">
        <f t="shared" si="10"/>
        <v>0</v>
      </c>
      <c r="W21" s="149">
        <f t="shared" si="10"/>
        <v>0</v>
      </c>
      <c r="Y21" s="149">
        <f>SUM(Y14:Y20)</f>
        <v>0</v>
      </c>
      <c r="Z21" s="149">
        <f t="shared" ref="Z21:AB21" si="11">SUM(Z14:Z20)</f>
        <v>0</v>
      </c>
      <c r="AA21" s="149">
        <f t="shared" si="11"/>
        <v>0</v>
      </c>
      <c r="AB21" s="149">
        <f t="shared" si="11"/>
        <v>0</v>
      </c>
      <c r="AD21" s="149">
        <f>SUM(AD14:AD20)</f>
        <v>0</v>
      </c>
      <c r="AE21" s="149">
        <f t="shared" ref="AE21:AG21" si="12">SUM(AE14:AE20)</f>
        <v>0</v>
      </c>
      <c r="AF21" s="149">
        <f t="shared" si="12"/>
        <v>0</v>
      </c>
      <c r="AG21" s="149">
        <f t="shared" si="12"/>
        <v>0</v>
      </c>
      <c r="AI21" s="149">
        <f>SUM(AI14:AI20)</f>
        <v>0</v>
      </c>
      <c r="AJ21" s="149">
        <f t="shared" ref="AJ21:AL21" si="13">SUM(AJ14:AJ20)</f>
        <v>0</v>
      </c>
      <c r="AK21" s="149">
        <f t="shared" si="13"/>
        <v>0</v>
      </c>
      <c r="AL21" s="149">
        <f t="shared" si="13"/>
        <v>0</v>
      </c>
    </row>
    <row r="22" spans="2:38" ht="13.8" x14ac:dyDescent="0.25">
      <c r="F22" s="43"/>
      <c r="G22" s="44"/>
      <c r="T22" s="40" t="s">
        <v>33</v>
      </c>
      <c r="U22" s="40" t="s">
        <v>40</v>
      </c>
      <c r="V22" s="40" t="s">
        <v>41</v>
      </c>
      <c r="W22" s="40" t="s">
        <v>35</v>
      </c>
      <c r="Y22" s="40" t="s">
        <v>33</v>
      </c>
      <c r="Z22" s="40" t="s">
        <v>40</v>
      </c>
      <c r="AA22" s="40" t="s">
        <v>41</v>
      </c>
      <c r="AB22" s="40" t="s">
        <v>35</v>
      </c>
      <c r="AD22" s="40" t="s">
        <v>33</v>
      </c>
      <c r="AE22" s="40" t="s">
        <v>40</v>
      </c>
      <c r="AF22" s="40" t="s">
        <v>41</v>
      </c>
      <c r="AG22" s="40" t="s">
        <v>35</v>
      </c>
      <c r="AI22" s="40" t="s">
        <v>33</v>
      </c>
      <c r="AJ22" s="40" t="s">
        <v>40</v>
      </c>
      <c r="AK22" s="40" t="s">
        <v>41</v>
      </c>
      <c r="AL22" s="40" t="s">
        <v>35</v>
      </c>
    </row>
    <row r="23" spans="2:38" ht="24.6" x14ac:dyDescent="0.4">
      <c r="B23" s="88" t="str">
        <f>B8</f>
        <v>PANEL A</v>
      </c>
      <c r="C23" s="89"/>
      <c r="D23" s="90"/>
      <c r="E23" s="89"/>
      <c r="F23" s="91"/>
      <c r="G23" s="99" t="s">
        <v>77</v>
      </c>
      <c r="H23" s="100" t="str">
        <f>E14</f>
        <v/>
      </c>
      <c r="I23" s="69"/>
      <c r="J23" s="88" t="s">
        <v>112</v>
      </c>
      <c r="K23" s="89"/>
      <c r="L23" s="89"/>
      <c r="M23" s="92" t="str">
        <f>B23</f>
        <v>PANEL A</v>
      </c>
      <c r="N23" s="89"/>
      <c r="O23" s="89"/>
      <c r="P23" s="89"/>
      <c r="Q23" s="89"/>
      <c r="R23" s="89"/>
    </row>
    <row r="24" spans="2:38" ht="13.8" x14ac:dyDescent="0.25">
      <c r="D24" s="54"/>
      <c r="F24" s="43"/>
      <c r="G24" s="44"/>
      <c r="I24" s="6"/>
    </row>
    <row r="25" spans="2:38" ht="24.6" x14ac:dyDescent="0.4">
      <c r="D25" s="54"/>
      <c r="E25" s="240" t="s">
        <v>107</v>
      </c>
      <c r="F25" s="240"/>
      <c r="I25" s="6"/>
      <c r="J25" s="86" t="s">
        <v>113</v>
      </c>
      <c r="M25" s="5"/>
      <c r="N25" s="5"/>
      <c r="O25" s="86" t="s">
        <v>114</v>
      </c>
      <c r="P25" s="21"/>
      <c r="Q25" s="86"/>
    </row>
    <row r="26" spans="2:38" ht="13.8" x14ac:dyDescent="0.25">
      <c r="C26" s="45"/>
      <c r="D26" s="55"/>
      <c r="E26" s="241">
        <f>D20</f>
        <v>0</v>
      </c>
      <c r="F26" s="241"/>
      <c r="I26" s="22"/>
      <c r="M26" s="5"/>
      <c r="N26" s="22"/>
      <c r="R26" s="5"/>
    </row>
    <row r="27" spans="2:38" ht="13.8" x14ac:dyDescent="0.25">
      <c r="B27" s="38"/>
      <c r="D27" s="55"/>
      <c r="E27" s="241"/>
      <c r="F27" s="241"/>
      <c r="I27" s="22"/>
      <c r="M27" s="5"/>
      <c r="N27" s="22"/>
      <c r="R27" s="5"/>
    </row>
    <row r="28" spans="2:38" ht="13.95" customHeight="1" x14ac:dyDescent="0.25">
      <c r="B28" s="38"/>
      <c r="D28" s="55"/>
      <c r="E28" s="47"/>
      <c r="I28" s="55"/>
      <c r="J28" s="87"/>
      <c r="L28" s="242">
        <f>V21</f>
        <v>0</v>
      </c>
      <c r="M28" s="5"/>
      <c r="N28" s="55"/>
      <c r="O28" s="87"/>
      <c r="Q28" s="243">
        <f>AA21</f>
        <v>0</v>
      </c>
      <c r="R28" s="5"/>
      <c r="U28" s="42"/>
    </row>
    <row r="29" spans="2:38" ht="13.95" customHeight="1" x14ac:dyDescent="0.25">
      <c r="B29" s="38"/>
      <c r="D29" s="55"/>
      <c r="I29" s="55"/>
      <c r="J29" s="244">
        <f>T21</f>
        <v>0</v>
      </c>
      <c r="L29" s="242"/>
      <c r="M29" s="5"/>
      <c r="N29" s="55"/>
      <c r="O29" s="245">
        <f>Y21</f>
        <v>0</v>
      </c>
      <c r="P29" s="245"/>
      <c r="Q29" s="243"/>
      <c r="R29" s="5"/>
      <c r="U29" s="42"/>
    </row>
    <row r="30" spans="2:38" ht="13.95" customHeight="1" x14ac:dyDescent="0.25">
      <c r="B30" s="38"/>
      <c r="D30" s="55"/>
      <c r="I30" s="22"/>
      <c r="J30" s="244"/>
      <c r="L30" s="55"/>
      <c r="M30" s="5"/>
      <c r="N30" s="22"/>
      <c r="O30" s="245"/>
      <c r="P30" s="245"/>
      <c r="Q30" s="55"/>
      <c r="R30" s="5"/>
      <c r="U30" s="42"/>
    </row>
    <row r="31" spans="2:38" ht="15" customHeight="1" x14ac:dyDescent="0.25">
      <c r="B31" s="52"/>
      <c r="C31" s="1"/>
      <c r="D31" s="23"/>
      <c r="E31" s="1"/>
      <c r="F31" s="1"/>
      <c r="I31" s="22"/>
      <c r="L31" s="23"/>
      <c r="M31" s="5"/>
      <c r="N31" s="22"/>
      <c r="Q31" s="23"/>
      <c r="R31" s="5"/>
      <c r="U31" s="23"/>
    </row>
    <row r="32" spans="2:38" ht="13.95" customHeight="1" x14ac:dyDescent="0.25">
      <c r="B32" s="52"/>
      <c r="C32" s="1"/>
      <c r="D32" s="1"/>
      <c r="E32" s="1"/>
      <c r="F32" s="1"/>
      <c r="I32" s="22"/>
      <c r="L32" s="247">
        <f>W21</f>
        <v>0</v>
      </c>
      <c r="M32" s="247"/>
      <c r="N32" s="22"/>
      <c r="Q32" s="252">
        <f>AB21</f>
        <v>0</v>
      </c>
      <c r="R32" s="252"/>
      <c r="U32" s="46"/>
    </row>
    <row r="33" spans="2:22" ht="13.95" customHeight="1" x14ac:dyDescent="0.25">
      <c r="B33" s="84"/>
      <c r="C33" s="84"/>
      <c r="D33" s="248"/>
      <c r="E33" s="248"/>
      <c r="F33" s="1"/>
      <c r="I33" s="22"/>
      <c r="L33" s="247"/>
      <c r="M33" s="247"/>
      <c r="N33" s="22"/>
      <c r="Q33" s="252"/>
      <c r="R33" s="252"/>
    </row>
    <row r="34" spans="2:22" ht="13.8" x14ac:dyDescent="0.25">
      <c r="B34" s="84"/>
      <c r="C34" s="84"/>
      <c r="D34" s="248"/>
      <c r="E34" s="248"/>
      <c r="F34" s="1"/>
      <c r="I34" s="22"/>
      <c r="L34" s="46"/>
      <c r="M34" s="5"/>
      <c r="N34" s="22"/>
      <c r="Q34" s="46"/>
      <c r="R34" s="5"/>
    </row>
    <row r="35" spans="2:22" ht="13.8" x14ac:dyDescent="0.25">
      <c r="D35" s="54"/>
      <c r="I35" s="6"/>
      <c r="M35" s="5"/>
      <c r="N35" s="6"/>
      <c r="R35" s="5"/>
    </row>
    <row r="36" spans="2:22" ht="13.95" customHeight="1" x14ac:dyDescent="0.25">
      <c r="C36" s="45"/>
      <c r="D36" s="55"/>
      <c r="I36" s="22"/>
      <c r="J36" s="243">
        <f>U21</f>
        <v>0</v>
      </c>
      <c r="K36" s="243"/>
      <c r="L36" s="243"/>
      <c r="M36" s="5"/>
      <c r="N36" s="22"/>
      <c r="O36" s="243">
        <f>Z21</f>
        <v>0</v>
      </c>
      <c r="P36" s="243"/>
      <c r="Q36" s="243"/>
      <c r="R36" s="5"/>
    </row>
    <row r="37" spans="2:22" ht="24.6" x14ac:dyDescent="0.4">
      <c r="B37" s="38"/>
      <c r="D37" s="55"/>
      <c r="I37" s="22"/>
      <c r="J37" s="243"/>
      <c r="K37" s="243"/>
      <c r="L37" s="243"/>
      <c r="M37" s="5"/>
      <c r="N37" s="22"/>
      <c r="O37" s="243"/>
      <c r="P37" s="243"/>
      <c r="Q37" s="243"/>
      <c r="R37" s="5"/>
      <c r="V37" s="86"/>
    </row>
    <row r="38" spans="2:22" ht="13.8" x14ac:dyDescent="0.25">
      <c r="B38" s="38"/>
      <c r="D38" s="55"/>
      <c r="E38" s="47"/>
      <c r="I38" s="55"/>
      <c r="M38" s="5"/>
      <c r="N38" s="55"/>
      <c r="R38" s="5"/>
      <c r="U38" s="42"/>
    </row>
    <row r="39" spans="2:22" ht="13.95" customHeight="1" x14ac:dyDescent="0.25">
      <c r="B39" s="241">
        <f>C20</f>
        <v>0</v>
      </c>
      <c r="C39" s="246" t="s">
        <v>32</v>
      </c>
      <c r="D39" s="55"/>
      <c r="I39" s="55"/>
      <c r="M39" s="5"/>
      <c r="N39" s="55"/>
      <c r="R39" s="5"/>
      <c r="U39" s="42"/>
    </row>
    <row r="40" spans="2:22" ht="13.95" customHeight="1" x14ac:dyDescent="0.25">
      <c r="B40" s="241"/>
      <c r="C40" s="246"/>
      <c r="D40" s="55"/>
      <c r="I40" s="22"/>
      <c r="L40" s="55"/>
      <c r="M40" s="5"/>
      <c r="N40" s="22"/>
      <c r="Q40" s="55"/>
      <c r="R40" s="5"/>
      <c r="U40" s="42"/>
    </row>
    <row r="41" spans="2:22" ht="15" customHeight="1" x14ac:dyDescent="0.25">
      <c r="B41" s="241"/>
      <c r="C41" s="246"/>
      <c r="D41" s="23"/>
      <c r="E41" s="1"/>
      <c r="F41" s="1"/>
      <c r="I41" s="22"/>
      <c r="L41" s="23"/>
      <c r="M41" s="5"/>
      <c r="N41" s="22"/>
      <c r="Q41" s="23"/>
      <c r="R41" s="5"/>
      <c r="U41" s="23"/>
    </row>
    <row r="42" spans="2:22" ht="13.95" customHeight="1" x14ac:dyDescent="0.25">
      <c r="B42" s="241"/>
      <c r="C42" s="246"/>
      <c r="D42" s="1"/>
      <c r="E42" s="1"/>
      <c r="F42" s="1"/>
      <c r="I42" s="22"/>
      <c r="M42" s="5"/>
      <c r="N42" s="22"/>
      <c r="R42" s="5"/>
      <c r="U42" s="46"/>
    </row>
    <row r="43" spans="2:22" ht="24.6" customHeight="1" x14ac:dyDescent="0.25">
      <c r="B43" s="241"/>
      <c r="C43" s="246"/>
      <c r="D43" s="54"/>
      <c r="I43" s="6"/>
      <c r="M43" s="5"/>
      <c r="N43" s="6"/>
      <c r="R43" s="5"/>
    </row>
    <row r="44" spans="2:22" ht="24.6" x14ac:dyDescent="0.4">
      <c r="C44" s="45"/>
      <c r="D44" s="55"/>
      <c r="I44" s="22"/>
      <c r="J44" s="86" t="s">
        <v>115</v>
      </c>
      <c r="M44" s="5"/>
      <c r="N44" s="5"/>
      <c r="O44" s="86" t="s">
        <v>147</v>
      </c>
    </row>
    <row r="45" spans="2:22" ht="13.8" x14ac:dyDescent="0.25">
      <c r="B45" s="38"/>
      <c r="D45" s="55"/>
      <c r="I45" s="22"/>
      <c r="M45" s="5"/>
      <c r="N45" s="22"/>
    </row>
    <row r="46" spans="2:22" ht="13.8" x14ac:dyDescent="0.25">
      <c r="B46" s="38"/>
      <c r="D46" s="55"/>
      <c r="E46" s="47"/>
      <c r="I46" s="22"/>
      <c r="M46" s="5"/>
      <c r="N46" s="22"/>
      <c r="U46" s="42"/>
    </row>
    <row r="47" spans="2:22" ht="21" x14ac:dyDescent="0.3">
      <c r="B47" s="38"/>
      <c r="D47" s="55"/>
      <c r="I47" s="55"/>
      <c r="J47" s="87"/>
      <c r="L47" s="242">
        <f>AF21</f>
        <v>0</v>
      </c>
      <c r="M47" s="5"/>
      <c r="N47" s="102"/>
      <c r="O47" s="249" t="s">
        <v>140</v>
      </c>
      <c r="P47" s="249"/>
      <c r="Q47" s="250" t="e">
        <f>'EP Form'!Y24</f>
        <v>#N/A</v>
      </c>
      <c r="R47" s="250"/>
      <c r="S47" s="250"/>
      <c r="U47" s="42"/>
    </row>
    <row r="48" spans="2:22" ht="21" x14ac:dyDescent="0.25">
      <c r="B48" s="38"/>
      <c r="D48" s="55"/>
      <c r="I48" s="55"/>
      <c r="J48" s="244">
        <f>AD21</f>
        <v>0</v>
      </c>
      <c r="L48" s="242"/>
      <c r="M48" s="5"/>
      <c r="N48" s="249" t="s">
        <v>141</v>
      </c>
      <c r="O48" s="249"/>
      <c r="P48" s="249"/>
      <c r="Q48" s="250" t="e">
        <f>'EP Form'!Y29</f>
        <v>#N/A</v>
      </c>
      <c r="R48" s="250"/>
      <c r="S48" s="250"/>
      <c r="U48" s="42"/>
    </row>
    <row r="49" spans="2:21" ht="15" customHeight="1" x14ac:dyDescent="0.25">
      <c r="B49" s="52"/>
      <c r="C49" s="1"/>
      <c r="D49" s="23"/>
      <c r="E49" s="1"/>
      <c r="F49" s="1"/>
      <c r="I49" s="22"/>
      <c r="J49" s="244"/>
      <c r="L49" s="55"/>
      <c r="M49" s="5"/>
      <c r="N49" s="249" t="s">
        <v>142</v>
      </c>
      <c r="O49" s="249"/>
      <c r="P49" s="249"/>
      <c r="Q49" s="250" t="e">
        <f>'EP Form'!Y34</f>
        <v>#N/A</v>
      </c>
      <c r="R49" s="250"/>
      <c r="S49" s="250"/>
      <c r="U49" s="23"/>
    </row>
    <row r="50" spans="2:21" ht="18.600000000000001" x14ac:dyDescent="0.3">
      <c r="B50" s="52"/>
      <c r="C50" s="1"/>
      <c r="D50" s="1"/>
      <c r="E50" s="1"/>
      <c r="F50" s="1"/>
      <c r="I50" s="22"/>
      <c r="L50" s="23"/>
      <c r="M50" s="5"/>
      <c r="N50" s="102"/>
      <c r="O50" s="103"/>
      <c r="P50" s="103"/>
      <c r="Q50" s="103"/>
      <c r="R50" s="103"/>
      <c r="S50" s="103"/>
      <c r="U50" s="46"/>
    </row>
    <row r="51" spans="2:21" ht="18.600000000000001" customHeight="1" x14ac:dyDescent="0.3">
      <c r="B51" s="84"/>
      <c r="C51" s="84"/>
      <c r="D51" s="248"/>
      <c r="E51" s="248"/>
      <c r="F51" s="1"/>
      <c r="I51" s="22"/>
      <c r="L51" s="247">
        <f>AG21</f>
        <v>0</v>
      </c>
      <c r="M51" s="247"/>
      <c r="N51" s="102"/>
      <c r="O51" s="103"/>
      <c r="P51" s="103"/>
      <c r="Q51" s="103"/>
      <c r="R51" s="103"/>
      <c r="S51" s="103"/>
    </row>
    <row r="52" spans="2:21" ht="18.600000000000001" customHeight="1" x14ac:dyDescent="0.3">
      <c r="B52" s="84"/>
      <c r="C52" s="84"/>
      <c r="D52" s="248"/>
      <c r="E52" s="248"/>
      <c r="F52" s="1"/>
      <c r="I52" s="22"/>
      <c r="L52" s="247"/>
      <c r="M52" s="247"/>
      <c r="N52" s="102"/>
      <c r="O52" s="103"/>
      <c r="P52" s="103"/>
      <c r="Q52" s="103"/>
      <c r="R52" s="103"/>
      <c r="S52" s="103"/>
    </row>
    <row r="53" spans="2:21" ht="18.600000000000001" x14ac:dyDescent="0.3">
      <c r="D53" s="54"/>
      <c r="I53" s="22"/>
      <c r="L53" s="46"/>
      <c r="M53" s="5"/>
      <c r="N53" s="102"/>
      <c r="O53" s="103"/>
      <c r="P53" s="103"/>
      <c r="Q53" s="103"/>
      <c r="R53" s="103"/>
      <c r="S53" s="103"/>
    </row>
    <row r="54" spans="2:21" ht="18.600000000000001" customHeight="1" x14ac:dyDescent="0.3">
      <c r="B54" s="38"/>
      <c r="D54" s="55"/>
      <c r="I54" s="22"/>
      <c r="M54" s="5"/>
      <c r="N54" s="102"/>
      <c r="O54" s="103"/>
      <c r="P54" s="103"/>
      <c r="Q54" s="103"/>
      <c r="R54" s="103"/>
      <c r="S54" s="103"/>
    </row>
    <row r="55" spans="2:21" ht="18.600000000000001" customHeight="1" x14ac:dyDescent="0.3">
      <c r="B55" s="38"/>
      <c r="D55" s="55"/>
      <c r="E55" s="47"/>
      <c r="I55" s="22"/>
      <c r="J55" s="243">
        <f>AE21</f>
        <v>0</v>
      </c>
      <c r="K55" s="243"/>
      <c r="L55" s="243"/>
      <c r="M55" s="5"/>
      <c r="N55" s="102"/>
      <c r="O55" s="103"/>
      <c r="P55" s="103"/>
      <c r="Q55" s="103"/>
      <c r="R55" s="103"/>
      <c r="S55" s="103"/>
      <c r="U55" s="42"/>
    </row>
    <row r="56" spans="2:21" ht="18.600000000000001" customHeight="1" x14ac:dyDescent="0.3">
      <c r="B56" s="38"/>
      <c r="D56" s="55"/>
      <c r="I56" s="55"/>
      <c r="J56" s="243"/>
      <c r="K56" s="243"/>
      <c r="L56" s="243"/>
      <c r="M56" s="5"/>
      <c r="N56" s="102"/>
      <c r="O56" s="103"/>
      <c r="P56" s="103"/>
      <c r="Q56" s="103"/>
      <c r="R56" s="103"/>
      <c r="S56" s="103"/>
      <c r="U56" s="42"/>
    </row>
    <row r="57" spans="2:21" s="251" customFormat="1" x14ac:dyDescent="0.25"/>
    <row r="58" spans="2:21" ht="15" customHeight="1" x14ac:dyDescent="0.25">
      <c r="B58" s="52"/>
      <c r="C58" s="1"/>
      <c r="D58" s="23"/>
      <c r="E58" s="1"/>
      <c r="F58" s="1"/>
      <c r="I58" s="22"/>
      <c r="M58" s="5"/>
      <c r="N58" s="22"/>
      <c r="U58" s="23"/>
    </row>
    <row r="59" spans="2:21" ht="13.8" x14ac:dyDescent="0.25">
      <c r="B59" s="52"/>
      <c r="C59" s="1"/>
      <c r="D59" s="1"/>
      <c r="E59" s="1"/>
      <c r="F59" s="1"/>
      <c r="I59" s="22"/>
      <c r="L59" s="55"/>
      <c r="M59" s="5"/>
      <c r="N59" s="22"/>
      <c r="U59" s="46"/>
    </row>
    <row r="60" spans="2:21" ht="13.8" x14ac:dyDescent="0.25">
      <c r="B60" s="84"/>
      <c r="C60" s="84"/>
      <c r="D60" s="248"/>
      <c r="E60" s="248"/>
      <c r="F60" s="1"/>
      <c r="I60" s="22"/>
      <c r="L60" s="23"/>
      <c r="M60" s="5"/>
      <c r="N60" s="22"/>
    </row>
    <row r="61" spans="2:21" ht="13.8" x14ac:dyDescent="0.25">
      <c r="B61" s="84"/>
      <c r="C61" s="84"/>
      <c r="D61" s="248"/>
      <c r="E61" s="248"/>
      <c r="F61" s="1"/>
      <c r="I61" s="6"/>
      <c r="M61" s="5"/>
      <c r="N61" s="6"/>
    </row>
    <row r="62" spans="2:21" ht="16.95" customHeight="1" x14ac:dyDescent="0.25">
      <c r="B62" s="26"/>
      <c r="I62" s="70"/>
      <c r="M62" s="5"/>
      <c r="N62" s="5"/>
      <c r="O62" s="5"/>
      <c r="P62" s="5"/>
      <c r="Q62" s="5"/>
    </row>
    <row r="63" spans="2:21" ht="17.399999999999999" x14ac:dyDescent="0.3">
      <c r="B63" s="51" t="s">
        <v>96</v>
      </c>
      <c r="C63" s="15"/>
      <c r="D63" s="15"/>
      <c r="E63" s="15"/>
      <c r="F63" s="15"/>
      <c r="G63" s="15"/>
      <c r="H63" s="15"/>
      <c r="I63" s="18"/>
      <c r="J63" s="15"/>
      <c r="K63" s="15"/>
      <c r="L63" s="15"/>
      <c r="M63" s="15"/>
      <c r="N63" s="15"/>
      <c r="O63" s="15"/>
      <c r="P63" s="15"/>
      <c r="Q63" s="15"/>
      <c r="R63" s="15"/>
      <c r="S63" s="15"/>
    </row>
    <row r="65" spans="2:19" x14ac:dyDescent="0.25">
      <c r="H65" s="6" t="s">
        <v>97</v>
      </c>
    </row>
    <row r="66" spans="2:19" x14ac:dyDescent="0.25">
      <c r="H66" s="6" t="s">
        <v>103</v>
      </c>
    </row>
    <row r="68" spans="2:19" x14ac:dyDescent="0.25">
      <c r="H68" s="6" t="s">
        <v>76</v>
      </c>
    </row>
    <row r="69" spans="2:19" x14ac:dyDescent="0.25">
      <c r="H69" s="6"/>
    </row>
    <row r="70" spans="2:19" x14ac:dyDescent="0.25">
      <c r="H70" s="6"/>
    </row>
    <row r="71" spans="2:19" x14ac:dyDescent="0.25">
      <c r="H71" s="6"/>
    </row>
    <row r="72" spans="2:19" x14ac:dyDescent="0.25">
      <c r="H72" s="6"/>
    </row>
    <row r="73" spans="2:19" ht="16.8" x14ac:dyDescent="0.3">
      <c r="B73" s="63" t="s">
        <v>31</v>
      </c>
      <c r="C73" s="64" t="s">
        <v>54</v>
      </c>
      <c r="D73" s="64" t="s">
        <v>42</v>
      </c>
      <c r="E73" s="64" t="s">
        <v>43</v>
      </c>
      <c r="F73" s="64" t="s">
        <v>44</v>
      </c>
      <c r="G73" s="64" t="s">
        <v>45</v>
      </c>
      <c r="H73" s="64" t="s">
        <v>46</v>
      </c>
      <c r="I73" s="64" t="s">
        <v>47</v>
      </c>
      <c r="J73" s="64" t="s">
        <v>48</v>
      </c>
      <c r="K73" s="64" t="s">
        <v>49</v>
      </c>
      <c r="L73" s="64" t="s">
        <v>50</v>
      </c>
      <c r="M73" s="64" t="s">
        <v>51</v>
      </c>
      <c r="N73" s="64" t="s">
        <v>52</v>
      </c>
      <c r="O73" s="64" t="s">
        <v>53</v>
      </c>
    </row>
    <row r="74" spans="2:19" ht="16.8" x14ac:dyDescent="0.3">
      <c r="B74" s="58" t="s">
        <v>34</v>
      </c>
      <c r="C74" s="130">
        <f>'EP Form'!C69</f>
        <v>0</v>
      </c>
      <c r="D74" s="130">
        <f>'EP Form'!D69</f>
        <v>0</v>
      </c>
      <c r="E74" s="130">
        <f>'EP Form'!E69</f>
        <v>0</v>
      </c>
      <c r="F74" s="130">
        <f>'EP Form'!F69</f>
        <v>0</v>
      </c>
      <c r="G74" s="130">
        <f>'EP Form'!G69</f>
        <v>0</v>
      </c>
      <c r="H74" s="130">
        <f>'EP Form'!H69</f>
        <v>0</v>
      </c>
      <c r="I74" s="130">
        <f>'EP Form'!I69</f>
        <v>0</v>
      </c>
      <c r="J74" s="130">
        <f>'EP Form'!J69</f>
        <v>0</v>
      </c>
      <c r="K74" s="130">
        <f>'EP Form'!K69</f>
        <v>0</v>
      </c>
      <c r="L74" s="130">
        <f>'EP Form'!L69</f>
        <v>0</v>
      </c>
      <c r="M74" s="130">
        <f>'EP Form'!M69</f>
        <v>0</v>
      </c>
      <c r="N74" s="130">
        <f>'EP Form'!N69</f>
        <v>0</v>
      </c>
      <c r="O74" s="130">
        <f>'EP Form'!O69</f>
        <v>0</v>
      </c>
    </row>
    <row r="75" spans="2:19" ht="16.8" x14ac:dyDescent="0.3">
      <c r="B75" s="58"/>
      <c r="C75" s="130"/>
      <c r="D75" s="130"/>
      <c r="E75" s="130"/>
      <c r="F75" s="130"/>
      <c r="G75" s="130"/>
      <c r="H75" s="130"/>
      <c r="I75" s="130"/>
      <c r="J75" s="130"/>
      <c r="K75" s="130"/>
      <c r="L75" s="130"/>
      <c r="M75" s="130"/>
      <c r="N75" s="130"/>
      <c r="O75" s="130"/>
    </row>
    <row r="76" spans="2:19" ht="13.8" x14ac:dyDescent="0.25">
      <c r="B76" s="5"/>
      <c r="C76" s="5"/>
      <c r="D76" s="5"/>
      <c r="E76" s="5"/>
      <c r="F76" s="5"/>
      <c r="G76" s="5"/>
      <c r="H76" s="5"/>
      <c r="I76" s="5"/>
      <c r="J76" s="5"/>
      <c r="K76" s="5"/>
      <c r="L76" s="5"/>
      <c r="M76" s="5"/>
      <c r="N76" s="5"/>
      <c r="O76" s="5"/>
      <c r="P76" s="5"/>
    </row>
    <row r="77" spans="2:19" ht="17.399999999999999" x14ac:dyDescent="0.3">
      <c r="B77" s="51"/>
      <c r="C77" s="15"/>
      <c r="D77" s="15"/>
      <c r="E77" s="15"/>
      <c r="F77" s="15"/>
      <c r="G77" s="15"/>
      <c r="H77" s="15"/>
      <c r="I77" s="18"/>
      <c r="J77" s="15"/>
      <c r="K77" s="15"/>
      <c r="L77" s="15"/>
      <c r="M77" s="15"/>
      <c r="N77" s="15"/>
      <c r="O77" s="15"/>
      <c r="P77" s="15"/>
      <c r="Q77" s="15"/>
      <c r="R77" s="15"/>
      <c r="S77" s="93"/>
    </row>
    <row r="78" spans="2:19" ht="21" customHeight="1" x14ac:dyDescent="0.25">
      <c r="B78" s="7"/>
      <c r="G78" s="80"/>
      <c r="Q78" s="28"/>
    </row>
    <row r="79" spans="2:19" ht="13.8" x14ac:dyDescent="0.25">
      <c r="B79" s="7"/>
      <c r="G79" s="83"/>
      <c r="Q79" s="28"/>
    </row>
    <row r="80" spans="2:19" ht="13.8" x14ac:dyDescent="0.25">
      <c r="B80" s="7"/>
      <c r="G80" s="83"/>
      <c r="P80" s="28"/>
      <c r="Q80" s="28"/>
    </row>
  </sheetData>
  <sheetProtection algorithmName="SHA-512" hashValue="hIWUPEqrQhiE2faimMgoYmjV9ev+viVNtS0VZQWk3FajhczbM7mnURYhIvSAf8UhU14cxp/4Do7pGgyTvIpH0Q==" saltValue="TzHgNRm1PvkgW+hjAP0nkA==" spinCount="100000" sheet="1" objects="1" scenarios="1"/>
  <protectedRanges>
    <protectedRange sqref="E6:E7 M6:M7" name="Range3"/>
  </protectedRanges>
  <mergeCells count="35">
    <mergeCell ref="T12:W12"/>
    <mergeCell ref="Y12:AB12"/>
    <mergeCell ref="AD12:AG12"/>
    <mergeCell ref="AI12:AL12"/>
    <mergeCell ref="N48:P48"/>
    <mergeCell ref="Q32:R33"/>
    <mergeCell ref="O36:Q37"/>
    <mergeCell ref="D60:E60"/>
    <mergeCell ref="D61:E61"/>
    <mergeCell ref="O47:P47"/>
    <mergeCell ref="Q47:S47"/>
    <mergeCell ref="Q48:S48"/>
    <mergeCell ref="Q49:S49"/>
    <mergeCell ref="N49:P49"/>
    <mergeCell ref="D51:E51"/>
    <mergeCell ref="L51:M52"/>
    <mergeCell ref="D52:E52"/>
    <mergeCell ref="J55:L56"/>
    <mergeCell ref="A57:XFD57"/>
    <mergeCell ref="B39:B43"/>
    <mergeCell ref="C39:C43"/>
    <mergeCell ref="L47:L48"/>
    <mergeCell ref="J48:J49"/>
    <mergeCell ref="L32:M33"/>
    <mergeCell ref="D33:E33"/>
    <mergeCell ref="D34:E34"/>
    <mergeCell ref="J36:L37"/>
    <mergeCell ref="M6:Q6"/>
    <mergeCell ref="B8:I9"/>
    <mergeCell ref="E25:F25"/>
    <mergeCell ref="E26:F27"/>
    <mergeCell ref="L28:L29"/>
    <mergeCell ref="Q28:Q29"/>
    <mergeCell ref="J29:J30"/>
    <mergeCell ref="O29:P30"/>
  </mergeCells>
  <pageMargins left="0.25" right="0.25" top="0.25" bottom="0.25" header="0.3" footer="0.3"/>
  <pageSetup scale="6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L80"/>
  <sheetViews>
    <sheetView showGridLines="0" topLeftCell="A19" zoomScale="70" zoomScaleNormal="70" workbookViewId="0">
      <selection activeCell="AQ43" sqref="AQ43"/>
    </sheetView>
  </sheetViews>
  <sheetFormatPr defaultRowHeight="13.2" x14ac:dyDescent="0.25"/>
  <cols>
    <col min="1" max="1" width="2.88671875" customWidth="1"/>
    <col min="2" max="2" width="16.44140625" bestFit="1" customWidth="1"/>
    <col min="5" max="5" width="8.88671875" customWidth="1"/>
    <col min="9" max="9" width="11.5546875" bestFit="1" customWidth="1"/>
    <col min="10" max="10" width="11" customWidth="1"/>
    <col min="11" max="12" width="10" bestFit="1" customWidth="1"/>
    <col min="13" max="13" width="7.88671875" customWidth="1"/>
    <col min="14" max="14" width="7.33203125" customWidth="1"/>
    <col min="15" max="15" width="8.33203125" customWidth="1"/>
    <col min="16" max="16" width="10" bestFit="1" customWidth="1"/>
    <col min="18" max="18" width="2.6640625" customWidth="1"/>
    <col min="20" max="39" width="0" hidden="1" customWidth="1"/>
  </cols>
  <sheetData>
    <row r="1" spans="2:38" ht="8.4" customHeight="1" x14ac:dyDescent="0.25"/>
    <row r="2" spans="2:38" x14ac:dyDescent="0.25">
      <c r="B2" s="16"/>
      <c r="C2" s="14"/>
      <c r="D2" s="14"/>
      <c r="E2" s="14"/>
      <c r="F2" s="14"/>
      <c r="G2" s="14"/>
      <c r="H2" s="14"/>
      <c r="I2" s="14"/>
      <c r="J2" s="14"/>
      <c r="K2" s="14"/>
      <c r="L2" s="14"/>
      <c r="M2" s="14"/>
      <c r="N2" s="14"/>
      <c r="O2" s="17"/>
      <c r="P2" s="16"/>
      <c r="Q2" s="14"/>
      <c r="R2" s="93"/>
    </row>
    <row r="3" spans="2:38" x14ac:dyDescent="0.25">
      <c r="B3" s="14"/>
      <c r="C3" s="14"/>
      <c r="D3" s="14"/>
      <c r="E3" s="14"/>
      <c r="F3" s="14"/>
      <c r="G3" s="14"/>
      <c r="H3" s="14"/>
      <c r="I3" s="14"/>
      <c r="J3" s="14"/>
      <c r="K3" s="14"/>
      <c r="L3" s="14"/>
      <c r="M3" s="14"/>
      <c r="N3" s="14"/>
      <c r="O3" s="14"/>
      <c r="P3" s="16"/>
      <c r="Q3" s="14"/>
      <c r="R3" s="93"/>
    </row>
    <row r="4" spans="2:38" x14ac:dyDescent="0.25">
      <c r="B4" s="14"/>
      <c r="C4" s="14"/>
      <c r="D4" s="14"/>
      <c r="E4" s="14"/>
      <c r="F4" s="14"/>
      <c r="G4" s="14"/>
      <c r="H4" s="14"/>
      <c r="I4" s="14"/>
      <c r="J4" s="14"/>
      <c r="K4" s="14"/>
      <c r="L4" s="14"/>
      <c r="M4" s="14"/>
      <c r="N4" s="14"/>
      <c r="O4" s="14"/>
      <c r="P4" s="14"/>
      <c r="Q4" s="14"/>
      <c r="R4" s="93"/>
    </row>
    <row r="6" spans="2:38" ht="17.399999999999999" x14ac:dyDescent="0.3">
      <c r="B6" s="85" t="s">
        <v>1</v>
      </c>
      <c r="C6" s="3"/>
      <c r="D6" s="3"/>
      <c r="E6" s="112">
        <f>'EP Form'!E6</f>
        <v>0</v>
      </c>
      <c r="F6" s="32"/>
      <c r="G6" s="32"/>
      <c r="H6" s="32"/>
      <c r="I6" s="3"/>
      <c r="J6" s="3"/>
      <c r="K6" s="85"/>
      <c r="L6" s="33" t="s">
        <v>9</v>
      </c>
      <c r="M6" s="238">
        <f>'EP Form'!E10</f>
        <v>0</v>
      </c>
      <c r="N6" s="238"/>
      <c r="O6" s="238"/>
      <c r="P6" s="238"/>
      <c r="Q6" s="238"/>
    </row>
    <row r="7" spans="2:38" ht="17.399999999999999" x14ac:dyDescent="0.3">
      <c r="B7" s="85" t="s">
        <v>10</v>
      </c>
      <c r="C7" s="3"/>
      <c r="D7" s="3"/>
      <c r="E7" s="97">
        <f>'EP Form'!E7</f>
        <v>0</v>
      </c>
      <c r="F7" s="34"/>
      <c r="G7" s="34"/>
      <c r="H7" s="34"/>
      <c r="I7" s="3"/>
      <c r="J7" s="3"/>
      <c r="K7" s="85"/>
      <c r="L7" s="33" t="s">
        <v>7</v>
      </c>
      <c r="M7" s="95">
        <f>'EP Form'!E11</f>
        <v>0</v>
      </c>
      <c r="N7" s="34"/>
      <c r="O7" s="34"/>
      <c r="P7" s="34"/>
      <c r="Q7" s="35"/>
    </row>
    <row r="8" spans="2:38" ht="36" customHeight="1" x14ac:dyDescent="0.25">
      <c r="B8" s="239" t="s">
        <v>117</v>
      </c>
      <c r="C8" s="239"/>
      <c r="D8" s="239"/>
      <c r="E8" s="239"/>
      <c r="F8" s="239"/>
      <c r="G8" s="239"/>
      <c r="H8" s="239"/>
      <c r="I8" s="239"/>
    </row>
    <row r="9" spans="2:38" ht="16.350000000000001" customHeight="1" x14ac:dyDescent="0.25">
      <c r="B9" s="239"/>
      <c r="C9" s="239"/>
      <c r="D9" s="239"/>
      <c r="E9" s="239"/>
      <c r="F9" s="239"/>
      <c r="G9" s="239"/>
      <c r="H9" s="239"/>
      <c r="I9" s="239"/>
    </row>
    <row r="10" spans="2:38" ht="17.399999999999999" x14ac:dyDescent="0.3">
      <c r="B10" s="51" t="s">
        <v>95</v>
      </c>
      <c r="C10" s="15"/>
      <c r="D10" s="15"/>
      <c r="E10" s="15"/>
      <c r="F10" s="15"/>
      <c r="G10" s="15"/>
      <c r="H10" s="51"/>
      <c r="I10" s="27"/>
      <c r="J10" s="15"/>
      <c r="K10" s="15"/>
      <c r="L10" s="15"/>
      <c r="M10" s="15"/>
      <c r="N10" s="15"/>
      <c r="O10" s="15"/>
      <c r="P10" s="15"/>
      <c r="Q10" s="48"/>
      <c r="R10" s="48"/>
      <c r="U10" s="6"/>
    </row>
    <row r="11" spans="2:38" ht="7.95" customHeight="1" x14ac:dyDescent="0.25"/>
    <row r="12" spans="2:38" ht="16.350000000000001" customHeight="1" x14ac:dyDescent="0.3">
      <c r="B12" s="57" t="s">
        <v>88</v>
      </c>
      <c r="C12" s="30"/>
      <c r="D12" s="30"/>
      <c r="E12" s="31"/>
      <c r="F12" s="76"/>
      <c r="I12" s="29" t="s">
        <v>116</v>
      </c>
      <c r="J12" s="30"/>
      <c r="K12" s="30"/>
      <c r="L12" s="30"/>
      <c r="M12" s="30"/>
      <c r="N12" s="30"/>
      <c r="O12" s="30"/>
      <c r="P12" s="31"/>
      <c r="T12" s="251">
        <v>1</v>
      </c>
      <c r="U12" s="251"/>
      <c r="V12" s="251"/>
      <c r="W12" s="251"/>
      <c r="Y12" s="251">
        <v>2</v>
      </c>
      <c r="Z12" s="251"/>
      <c r="AA12" s="251"/>
      <c r="AB12" s="251"/>
      <c r="AD12" s="251">
        <v>3</v>
      </c>
      <c r="AE12" s="251"/>
      <c r="AF12" s="251"/>
      <c r="AG12" s="251"/>
      <c r="AI12" s="251">
        <v>4</v>
      </c>
      <c r="AJ12" s="251"/>
      <c r="AK12" s="251"/>
      <c r="AL12" s="251"/>
    </row>
    <row r="13" spans="2:38" ht="18" customHeight="1" x14ac:dyDescent="0.25">
      <c r="B13" s="71" t="s">
        <v>31</v>
      </c>
      <c r="C13" s="71" t="s">
        <v>32</v>
      </c>
      <c r="D13" s="71" t="s">
        <v>107</v>
      </c>
      <c r="E13" s="72" t="s">
        <v>77</v>
      </c>
      <c r="F13" s="74"/>
      <c r="I13" s="40" t="s">
        <v>31</v>
      </c>
      <c r="J13" s="94" t="s">
        <v>62</v>
      </c>
      <c r="K13" s="39" t="s">
        <v>108</v>
      </c>
      <c r="L13" s="40" t="s">
        <v>33</v>
      </c>
      <c r="M13" s="40" t="s">
        <v>40</v>
      </c>
      <c r="N13" s="40" t="s">
        <v>41</v>
      </c>
      <c r="O13" s="40" t="s">
        <v>35</v>
      </c>
      <c r="P13" s="56" t="s">
        <v>77</v>
      </c>
      <c r="T13" s="40" t="s">
        <v>33</v>
      </c>
      <c r="U13" s="40" t="s">
        <v>40</v>
      </c>
      <c r="V13" s="40" t="s">
        <v>41</v>
      </c>
      <c r="W13" s="40" t="s">
        <v>35</v>
      </c>
      <c r="Y13" s="40" t="s">
        <v>33</v>
      </c>
      <c r="Z13" s="40" t="s">
        <v>40</v>
      </c>
      <c r="AA13" s="40" t="s">
        <v>41</v>
      </c>
      <c r="AB13" s="40" t="s">
        <v>35</v>
      </c>
      <c r="AD13" s="40" t="s">
        <v>33</v>
      </c>
      <c r="AE13" s="40" t="s">
        <v>40</v>
      </c>
      <c r="AF13" s="40" t="s">
        <v>41</v>
      </c>
      <c r="AG13" s="40" t="s">
        <v>35</v>
      </c>
      <c r="AI13" s="40" t="s">
        <v>33</v>
      </c>
      <c r="AJ13" s="40" t="s">
        <v>40</v>
      </c>
      <c r="AK13" s="40" t="s">
        <v>41</v>
      </c>
      <c r="AL13" s="40" t="s">
        <v>35</v>
      </c>
    </row>
    <row r="14" spans="2:38" ht="15" x14ac:dyDescent="0.25">
      <c r="B14" s="62" t="str">
        <f>IF('EP Form'!$B36="b",'EP Form'!$B36,"")</f>
        <v/>
      </c>
      <c r="C14" s="132" t="str">
        <f>IF('EP Form'!$B36="b",'EP Form'!$C36,"")</f>
        <v/>
      </c>
      <c r="D14" s="132" t="str">
        <f>IF('EP Form'!$B36="b",'EP Form'!$D36,"")</f>
        <v/>
      </c>
      <c r="E14" s="62" t="str">
        <f>IF('EP Form'!$B36="b",'EP Form'!$E36,"")</f>
        <v/>
      </c>
      <c r="F14" s="73"/>
      <c r="I14" s="154" t="str">
        <f>IF('EP Form'!I36="b",'EP Form'!I36,"")</f>
        <v/>
      </c>
      <c r="J14" s="154" t="str">
        <f>IF((AND('EP Form'!$I36="b", 'EP Form'!$J36&lt;6)),'EP Form'!$J36,"")</f>
        <v/>
      </c>
      <c r="K14" s="154" t="str">
        <f>IF((AND('EP Form'!$I36="b", 'EP Form'!$J36&lt;6)),'EP Form'!$K36,"")</f>
        <v/>
      </c>
      <c r="L14" s="155" t="str">
        <f>IF((AND('EP Form'!$I36="b", 'EP Form'!$J36&lt;6)),'EP Form'!$L36,"")</f>
        <v/>
      </c>
      <c r="M14" s="155" t="str">
        <f>IF((AND('EP Form'!$I36="b", 'EP Form'!$J36&lt;6)),'EP Form'!$M36,"")</f>
        <v/>
      </c>
      <c r="N14" s="155" t="str">
        <f>IF((AND('EP Form'!$I36="b", 'EP Form'!$J36&lt;6)),'EP Form'!$N36,"")</f>
        <v/>
      </c>
      <c r="O14" s="155" t="str">
        <f>IF((AND('EP Form'!$I36="b", 'EP Form'!$J36&lt;6)),'EP Form'!$O36,"")</f>
        <v/>
      </c>
      <c r="P14" s="156" t="str">
        <f>IF((AND('EP Form'!$I36="b", 'EP Form'!$J36&lt;6)),'EP Form'!$P36,"")</f>
        <v/>
      </c>
      <c r="T14">
        <f>IF(J14=1,L14,0)</f>
        <v>0</v>
      </c>
      <c r="U14">
        <f>IF(J14=1,M14,0)</f>
        <v>0</v>
      </c>
      <c r="V14">
        <f>IF(J14=1,N14,0)</f>
        <v>0</v>
      </c>
      <c r="W14">
        <f>IF(J14=1,O14,0)</f>
        <v>0</v>
      </c>
      <c r="Y14" s="6">
        <f>IF($J14=2,L14,0)</f>
        <v>0</v>
      </c>
      <c r="Z14" s="6">
        <f t="shared" ref="Z14:AB20" si="0">IF($J14=2,M14,0)</f>
        <v>0</v>
      </c>
      <c r="AA14" s="6">
        <f t="shared" si="0"/>
        <v>0</v>
      </c>
      <c r="AB14" s="6">
        <f t="shared" si="0"/>
        <v>0</v>
      </c>
      <c r="AD14">
        <f>IF($J14=3,L14,0)</f>
        <v>0</v>
      </c>
      <c r="AE14">
        <f t="shared" ref="AE14:AG20" si="1">IF($J14=3,M14,0)</f>
        <v>0</v>
      </c>
      <c r="AF14">
        <f t="shared" si="1"/>
        <v>0</v>
      </c>
      <c r="AG14">
        <f t="shared" si="1"/>
        <v>0</v>
      </c>
      <c r="AI14">
        <f>IF($J14=4,L14,0)</f>
        <v>0</v>
      </c>
      <c r="AJ14">
        <f t="shared" ref="AJ14:AL20" si="2">IF($J14=4,M14,0)</f>
        <v>0</v>
      </c>
      <c r="AK14">
        <f t="shared" si="2"/>
        <v>0</v>
      </c>
      <c r="AL14">
        <f t="shared" si="2"/>
        <v>0</v>
      </c>
    </row>
    <row r="15" spans="2:38" ht="15" x14ac:dyDescent="0.25">
      <c r="B15" s="62" t="str">
        <f>IF('EP Form'!$B37="b",'EP Form'!$B37,"")</f>
        <v/>
      </c>
      <c r="C15" s="132" t="str">
        <f>IF('EP Form'!$B37="b",'EP Form'!$C37,"")</f>
        <v/>
      </c>
      <c r="D15" s="132" t="str">
        <f>IF('EP Form'!$B37="b",'EP Form'!$D37,"")</f>
        <v/>
      </c>
      <c r="E15" s="62" t="str">
        <f>IF('EP Form'!$B37="b",'EP Form'!$E37,"")</f>
        <v/>
      </c>
      <c r="F15" s="73"/>
      <c r="I15" s="154" t="str">
        <f>IF('EP Form'!$I37="b",'EP Form'!$I37,"")</f>
        <v/>
      </c>
      <c r="J15" s="154" t="str">
        <f>IF((AND('EP Form'!$I37="b", 'EP Form'!$J37&lt;6)),'EP Form'!$J37,"")</f>
        <v/>
      </c>
      <c r="K15" s="154" t="str">
        <f>IF((AND('EP Form'!I37="b", 'EP Form'!J37&lt;6)),'EP Form'!K37,"")</f>
        <v/>
      </c>
      <c r="L15" s="155" t="str">
        <f>IF((AND('EP Form'!I37="b", 'EP Form'!J37&lt;6)),'EP Form'!L37,"")</f>
        <v/>
      </c>
      <c r="M15" s="155" t="str">
        <f>IF((AND('EP Form'!I37="b", 'EP Form'!J37&lt;6)),'EP Form'!M37,"")</f>
        <v/>
      </c>
      <c r="N15" s="155" t="str">
        <f>IF((AND('EP Form'!I37="b", 'EP Form'!J37&lt;6)),'EP Form'!N37,"")</f>
        <v/>
      </c>
      <c r="O15" s="155" t="str">
        <f>IF((AND('EP Form'!I37="b", 'EP Form'!J37&lt;6)),'EP Form'!O37,"")</f>
        <v/>
      </c>
      <c r="P15" s="156" t="str">
        <f>IF((AND('EP Form'!$I37="b", 'EP Form'!$J37&lt;6)),'EP Form'!$P37,"")</f>
        <v/>
      </c>
      <c r="T15">
        <f>IF(J15=1,L15,0)</f>
        <v>0</v>
      </c>
      <c r="U15">
        <f t="shared" ref="U15:U20" si="3">IF(J15=1,M15,0)</f>
        <v>0</v>
      </c>
      <c r="V15">
        <f t="shared" ref="V15:V20" si="4">IF(J15=1,N15,0)</f>
        <v>0</v>
      </c>
      <c r="W15">
        <f t="shared" ref="W15:W20" si="5">IF(J15=1,O15,0)</f>
        <v>0</v>
      </c>
      <c r="Y15" s="6">
        <f t="shared" ref="Y15:Y20" si="6">IF(J15=2,L15,0)</f>
        <v>0</v>
      </c>
      <c r="Z15" s="6">
        <f t="shared" si="0"/>
        <v>0</v>
      </c>
      <c r="AA15" s="6">
        <f t="shared" si="0"/>
        <v>0</v>
      </c>
      <c r="AB15" s="6">
        <f t="shared" si="0"/>
        <v>0</v>
      </c>
      <c r="AD15">
        <f t="shared" ref="AD15:AD20" si="7">IF($J15=3,L15,0)</f>
        <v>0</v>
      </c>
      <c r="AE15">
        <f t="shared" si="1"/>
        <v>0</v>
      </c>
      <c r="AF15">
        <f t="shared" si="1"/>
        <v>0</v>
      </c>
      <c r="AG15">
        <f t="shared" si="1"/>
        <v>0</v>
      </c>
      <c r="AI15">
        <f t="shared" ref="AI15:AI20" si="8">IF($J15=4,L15,0)</f>
        <v>0</v>
      </c>
      <c r="AJ15">
        <f t="shared" si="2"/>
        <v>0</v>
      </c>
      <c r="AK15">
        <f t="shared" si="2"/>
        <v>0</v>
      </c>
      <c r="AL15">
        <f t="shared" si="2"/>
        <v>0</v>
      </c>
    </row>
    <row r="16" spans="2:38" ht="15" x14ac:dyDescent="0.25">
      <c r="B16" s="62" t="str">
        <f>IF('EP Form'!$B38="b",'EP Form'!$B38,"")</f>
        <v/>
      </c>
      <c r="C16" s="132" t="str">
        <f>IF('EP Form'!$B38="b",'EP Form'!$C38,"")</f>
        <v/>
      </c>
      <c r="D16" s="132" t="str">
        <f>IF('EP Form'!$B38="b",'EP Form'!$D38,"")</f>
        <v/>
      </c>
      <c r="E16" s="62" t="str">
        <f>IF('EP Form'!$B38="b",'EP Form'!$E38,"")</f>
        <v/>
      </c>
      <c r="I16" s="154" t="str">
        <f>IF('EP Form'!$I38="b",'EP Form'!$I38,"")</f>
        <v/>
      </c>
      <c r="J16" s="154" t="str">
        <f>IF((AND('EP Form'!$I38="b", 'EP Form'!$J38&lt;6)),'EP Form'!$J38,"")</f>
        <v/>
      </c>
      <c r="K16" s="154" t="str">
        <f>IF((AND('EP Form'!I38="b", 'EP Form'!J38&lt;6)),'EP Form'!K38,"")</f>
        <v/>
      </c>
      <c r="L16" s="155" t="str">
        <f>IF((AND('EP Form'!I38="b", 'EP Form'!J38&lt;6)),'EP Form'!L38,"")</f>
        <v/>
      </c>
      <c r="M16" s="155" t="str">
        <f>IF((AND('EP Form'!I38="b", 'EP Form'!J38&lt;6)),'EP Form'!M38,"")</f>
        <v/>
      </c>
      <c r="N16" s="155" t="str">
        <f>IF((AND('EP Form'!I38="b", 'EP Form'!J38&lt;6)),'EP Form'!N38,"")</f>
        <v/>
      </c>
      <c r="O16" s="155" t="str">
        <f>IF((AND('EP Form'!I38="b", 'EP Form'!J38&lt;6)),'EP Form'!O38,"")</f>
        <v/>
      </c>
      <c r="P16" s="156" t="str">
        <f>IF((AND('EP Form'!$I38="b", 'EP Form'!$J38&lt;6)),'EP Form'!$P38,"")</f>
        <v/>
      </c>
      <c r="T16">
        <f t="shared" ref="T16:T20" si="9">IF(J16=1,L16,0)</f>
        <v>0</v>
      </c>
      <c r="U16">
        <f t="shared" si="3"/>
        <v>0</v>
      </c>
      <c r="V16">
        <f t="shared" si="4"/>
        <v>0</v>
      </c>
      <c r="W16">
        <f t="shared" si="5"/>
        <v>0</v>
      </c>
      <c r="Y16" s="6">
        <f t="shared" si="6"/>
        <v>0</v>
      </c>
      <c r="Z16" s="6">
        <f t="shared" si="0"/>
        <v>0</v>
      </c>
      <c r="AA16" s="6">
        <f t="shared" si="0"/>
        <v>0</v>
      </c>
      <c r="AB16" s="6">
        <f t="shared" si="0"/>
        <v>0</v>
      </c>
      <c r="AD16">
        <f t="shared" si="7"/>
        <v>0</v>
      </c>
      <c r="AE16">
        <f t="shared" si="1"/>
        <v>0</v>
      </c>
      <c r="AF16">
        <f t="shared" si="1"/>
        <v>0</v>
      </c>
      <c r="AG16">
        <f t="shared" si="1"/>
        <v>0</v>
      </c>
      <c r="AI16">
        <f t="shared" si="8"/>
        <v>0</v>
      </c>
      <c r="AJ16">
        <f t="shared" si="2"/>
        <v>0</v>
      </c>
      <c r="AK16">
        <f t="shared" si="2"/>
        <v>0</v>
      </c>
      <c r="AL16">
        <f t="shared" si="2"/>
        <v>0</v>
      </c>
    </row>
    <row r="17" spans="2:38" ht="15" x14ac:dyDescent="0.25">
      <c r="B17" s="62" t="str">
        <f>IF('EP Form'!$B39="b",'EP Form'!$B39,"")</f>
        <v/>
      </c>
      <c r="C17" s="132" t="str">
        <f>IF('EP Form'!$B39="b",'EP Form'!$C39,"")</f>
        <v/>
      </c>
      <c r="D17" s="132" t="str">
        <f>IF('EP Form'!$B39="b",'EP Form'!$D39,"")</f>
        <v/>
      </c>
      <c r="E17" s="62" t="str">
        <f>IF('EP Form'!$B39="b",'EP Form'!$E39,"")</f>
        <v/>
      </c>
      <c r="F17" s="41"/>
      <c r="I17" s="154" t="str">
        <f>IF('EP Form'!$I39="b",'EP Form'!$I39,"")</f>
        <v/>
      </c>
      <c r="J17" s="154" t="str">
        <f>IF((AND('EP Form'!$I39="b", 'EP Form'!$J39&lt;6)),'EP Form'!$J39,"")</f>
        <v/>
      </c>
      <c r="K17" s="154" t="str">
        <f>IF((AND('EP Form'!I39="b", 'EP Form'!J39&lt;6)),'EP Form'!K39,"")</f>
        <v/>
      </c>
      <c r="L17" s="155" t="str">
        <f>IF((AND('EP Form'!I39="b", 'EP Form'!J39&lt;6)),'EP Form'!L39,"")</f>
        <v/>
      </c>
      <c r="M17" s="155" t="str">
        <f>IF((AND('EP Form'!I39="b", 'EP Form'!J39&lt;6)),'EP Form'!M39,"")</f>
        <v/>
      </c>
      <c r="N17" s="155" t="str">
        <f>IF((AND('EP Form'!I39="b", 'EP Form'!J39&lt;6)),'EP Form'!N39,"")</f>
        <v/>
      </c>
      <c r="O17" s="155" t="str">
        <f>IF((AND('EP Form'!I39="b", 'EP Form'!J39&lt;6)),'EP Form'!O39,"")</f>
        <v/>
      </c>
      <c r="P17" s="156" t="str">
        <f>IF((AND('EP Form'!$I39="b", 'EP Form'!$J39&lt;6)),'EP Form'!$P39,"")</f>
        <v/>
      </c>
      <c r="T17">
        <f t="shared" si="9"/>
        <v>0</v>
      </c>
      <c r="U17">
        <f t="shared" si="3"/>
        <v>0</v>
      </c>
      <c r="V17">
        <f t="shared" si="4"/>
        <v>0</v>
      </c>
      <c r="W17">
        <f t="shared" si="5"/>
        <v>0</v>
      </c>
      <c r="Y17" s="6">
        <f t="shared" si="6"/>
        <v>0</v>
      </c>
      <c r="Z17" s="6">
        <f t="shared" si="0"/>
        <v>0</v>
      </c>
      <c r="AA17" s="6">
        <f t="shared" si="0"/>
        <v>0</v>
      </c>
      <c r="AB17" s="6">
        <f t="shared" si="0"/>
        <v>0</v>
      </c>
      <c r="AD17">
        <f t="shared" si="7"/>
        <v>0</v>
      </c>
      <c r="AE17">
        <f t="shared" si="1"/>
        <v>0</v>
      </c>
      <c r="AF17">
        <f t="shared" si="1"/>
        <v>0</v>
      </c>
      <c r="AG17">
        <f t="shared" si="1"/>
        <v>0</v>
      </c>
      <c r="AI17">
        <f t="shared" si="8"/>
        <v>0</v>
      </c>
      <c r="AJ17">
        <f t="shared" si="2"/>
        <v>0</v>
      </c>
      <c r="AK17">
        <f t="shared" si="2"/>
        <v>0</v>
      </c>
      <c r="AL17">
        <f t="shared" si="2"/>
        <v>0</v>
      </c>
    </row>
    <row r="18" spans="2:38" ht="15" x14ac:dyDescent="0.25">
      <c r="B18" s="62" t="str">
        <f>IF('EP Form'!$B40="b",'EP Form'!$B40,"")</f>
        <v/>
      </c>
      <c r="C18" s="132" t="str">
        <f>IF('EP Form'!$B40="b",'EP Form'!$C40,"")</f>
        <v/>
      </c>
      <c r="D18" s="132" t="str">
        <f>IF('EP Form'!$B40="b",'EP Form'!$D40,"")</f>
        <v/>
      </c>
      <c r="E18" s="62" t="str">
        <f>IF('EP Form'!$B40="b",'EP Form'!$E40,"")</f>
        <v/>
      </c>
      <c r="F18" s="41"/>
      <c r="I18" s="154" t="str">
        <f>IF('EP Form'!$I40="b",'EP Form'!$I40,"")</f>
        <v/>
      </c>
      <c r="J18" s="154" t="str">
        <f>IF((AND('EP Form'!$I40="b", 'EP Form'!$J40&lt;6)),'EP Form'!$J40,"")</f>
        <v/>
      </c>
      <c r="K18" s="154" t="str">
        <f>IF((AND('EP Form'!I40="b", 'EP Form'!J40&lt;6)),'EP Form'!K40,"")</f>
        <v/>
      </c>
      <c r="L18" s="155" t="str">
        <f>IF((AND('EP Form'!I40="b", 'EP Form'!J40&lt;6)),'EP Form'!L40,"")</f>
        <v/>
      </c>
      <c r="M18" s="155" t="str">
        <f>IF((AND('EP Form'!I40="b", 'EP Form'!J40&lt;6)),'EP Form'!M40,"")</f>
        <v/>
      </c>
      <c r="N18" s="155" t="str">
        <f>IF((AND('EP Form'!I40="b", 'EP Form'!J40&lt;6)),'EP Form'!N40,"")</f>
        <v/>
      </c>
      <c r="O18" s="155" t="str">
        <f>IF((AND('EP Form'!I40="b", 'EP Form'!J40&lt;6)),'EP Form'!O40,"")</f>
        <v/>
      </c>
      <c r="P18" s="156" t="str">
        <f>IF((AND('EP Form'!$I40="b", 'EP Form'!$J40&lt;6)),'EP Form'!$P40,"")</f>
        <v/>
      </c>
      <c r="T18">
        <f t="shared" si="9"/>
        <v>0</v>
      </c>
      <c r="U18">
        <f t="shared" si="3"/>
        <v>0</v>
      </c>
      <c r="V18">
        <f t="shared" si="4"/>
        <v>0</v>
      </c>
      <c r="W18">
        <f t="shared" si="5"/>
        <v>0</v>
      </c>
      <c r="Y18" s="6">
        <f t="shared" si="6"/>
        <v>0</v>
      </c>
      <c r="Z18" s="6">
        <f t="shared" si="0"/>
        <v>0</v>
      </c>
      <c r="AA18" s="6">
        <f t="shared" si="0"/>
        <v>0</v>
      </c>
      <c r="AB18" s="6">
        <f t="shared" si="0"/>
        <v>0</v>
      </c>
      <c r="AD18">
        <f t="shared" si="7"/>
        <v>0</v>
      </c>
      <c r="AE18">
        <f t="shared" si="1"/>
        <v>0</v>
      </c>
      <c r="AF18">
        <f t="shared" si="1"/>
        <v>0</v>
      </c>
      <c r="AG18">
        <f t="shared" si="1"/>
        <v>0</v>
      </c>
      <c r="AI18">
        <f t="shared" si="8"/>
        <v>0</v>
      </c>
      <c r="AJ18">
        <f t="shared" si="2"/>
        <v>0</v>
      </c>
      <c r="AK18">
        <f t="shared" si="2"/>
        <v>0</v>
      </c>
      <c r="AL18">
        <f t="shared" si="2"/>
        <v>0</v>
      </c>
    </row>
    <row r="19" spans="2:38" ht="15" x14ac:dyDescent="0.25">
      <c r="B19" s="62" t="str">
        <f>IF('EP Form'!$B41="b",'EP Form'!$B41,"")</f>
        <v/>
      </c>
      <c r="C19" s="132" t="str">
        <f>IF('EP Form'!$B41="b",'EP Form'!$C41,"")</f>
        <v/>
      </c>
      <c r="D19" s="132" t="str">
        <f>IF('EP Form'!$B41="b",'EP Form'!$D41,"")</f>
        <v/>
      </c>
      <c r="E19" s="62" t="str">
        <f>IF('EP Form'!$B41="b",'EP Form'!$E41,"")</f>
        <v/>
      </c>
      <c r="I19" s="154" t="str">
        <f>IF('EP Form'!$I41="b",'EP Form'!$I41,"")</f>
        <v/>
      </c>
      <c r="J19" s="154" t="str">
        <f>IF((AND('EP Form'!$I41="b", 'EP Form'!$J41&lt;6)),'EP Form'!$J41,"")</f>
        <v/>
      </c>
      <c r="K19" s="154" t="str">
        <f>IF((AND('EP Form'!I41="b", 'EP Form'!J41&lt;6)),'EP Form'!K41,"")</f>
        <v/>
      </c>
      <c r="L19" s="155" t="str">
        <f>IF((AND('EP Form'!I41="b", 'EP Form'!J41&lt;6)),'EP Form'!L41,"")</f>
        <v/>
      </c>
      <c r="M19" s="155" t="str">
        <f>IF((AND('EP Form'!I41="b", 'EP Form'!J41&lt;6)),'EP Form'!M41,"")</f>
        <v/>
      </c>
      <c r="N19" s="155" t="str">
        <f>IF((AND('EP Form'!I41="b", 'EP Form'!J41&lt;6)),'EP Form'!N41,"")</f>
        <v/>
      </c>
      <c r="O19" s="155" t="str">
        <f>IF((AND('EP Form'!I41="b", 'EP Form'!J41&lt;6)),'EP Form'!O41,"")</f>
        <v/>
      </c>
      <c r="P19" s="156" t="str">
        <f>IF((AND('EP Form'!$I41="b", 'EP Form'!$J41&lt;6)),'EP Form'!$P41,"")</f>
        <v/>
      </c>
      <c r="T19">
        <f t="shared" si="9"/>
        <v>0</v>
      </c>
      <c r="U19">
        <f t="shared" si="3"/>
        <v>0</v>
      </c>
      <c r="V19">
        <f t="shared" si="4"/>
        <v>0</v>
      </c>
      <c r="W19">
        <f t="shared" si="5"/>
        <v>0</v>
      </c>
      <c r="Y19" s="6">
        <f t="shared" si="6"/>
        <v>0</v>
      </c>
      <c r="Z19" s="6">
        <f t="shared" si="0"/>
        <v>0</v>
      </c>
      <c r="AA19" s="6">
        <f t="shared" si="0"/>
        <v>0</v>
      </c>
      <c r="AB19" s="6">
        <f t="shared" si="0"/>
        <v>0</v>
      </c>
      <c r="AD19">
        <f t="shared" si="7"/>
        <v>0</v>
      </c>
      <c r="AE19">
        <f t="shared" si="1"/>
        <v>0</v>
      </c>
      <c r="AF19">
        <f t="shared" si="1"/>
        <v>0</v>
      </c>
      <c r="AG19">
        <f t="shared" si="1"/>
        <v>0</v>
      </c>
      <c r="AI19">
        <f t="shared" si="8"/>
        <v>0</v>
      </c>
      <c r="AJ19">
        <f t="shared" si="2"/>
        <v>0</v>
      </c>
      <c r="AK19">
        <f t="shared" si="2"/>
        <v>0</v>
      </c>
      <c r="AL19">
        <f t="shared" si="2"/>
        <v>0</v>
      </c>
    </row>
    <row r="20" spans="2:38" ht="15" x14ac:dyDescent="0.25">
      <c r="B20" s="68" t="s">
        <v>170</v>
      </c>
      <c r="C20" s="146">
        <f>SUM(C14:C19)</f>
        <v>0</v>
      </c>
      <c r="D20" s="146">
        <f>SUM(D14:D19)</f>
        <v>0</v>
      </c>
      <c r="E20" s="67">
        <f>SUM(E14:E19)</f>
        <v>0</v>
      </c>
      <c r="F20" s="75"/>
      <c r="G20" s="3"/>
      <c r="I20" s="154" t="str">
        <f>IF('EP Form'!$I42="b",'EP Form'!$I42,"")</f>
        <v/>
      </c>
      <c r="J20" s="154" t="str">
        <f>IF((AND('EP Form'!$I42="b", 'EP Form'!$J42&lt;6)),'EP Form'!$J42,"")</f>
        <v/>
      </c>
      <c r="K20" s="154" t="str">
        <f>IF((AND('EP Form'!I42="b", 'EP Form'!J42&lt;6)),'EP Form'!K42,"")</f>
        <v/>
      </c>
      <c r="L20" s="155" t="str">
        <f>IF((AND('EP Form'!I42="b", 'EP Form'!J42&lt;6)),'EP Form'!L42,"")</f>
        <v/>
      </c>
      <c r="M20" s="155" t="str">
        <f>IF((AND('EP Form'!I42="b", 'EP Form'!J42&lt;6)),'EP Form'!M42,"")</f>
        <v/>
      </c>
      <c r="N20" s="155" t="str">
        <f>IF((AND('EP Form'!I42="b", 'EP Form'!J42&lt;6)),'EP Form'!N42,"")</f>
        <v/>
      </c>
      <c r="O20" s="155" t="str">
        <f>IF((AND('EP Form'!I42="b", 'EP Form'!J42&lt;6)),'EP Form'!O42,"")</f>
        <v/>
      </c>
      <c r="P20" s="156" t="str">
        <f>IF((AND('EP Form'!$I42="b", 'EP Form'!$J42&lt;6)),'EP Form'!$P42,"")</f>
        <v/>
      </c>
      <c r="T20">
        <f t="shared" si="9"/>
        <v>0</v>
      </c>
      <c r="U20">
        <f t="shared" si="3"/>
        <v>0</v>
      </c>
      <c r="V20">
        <f t="shared" si="4"/>
        <v>0</v>
      </c>
      <c r="W20">
        <f t="shared" si="5"/>
        <v>0</v>
      </c>
      <c r="Y20" s="6">
        <f t="shared" si="6"/>
        <v>0</v>
      </c>
      <c r="Z20" s="6">
        <f t="shared" si="0"/>
        <v>0</v>
      </c>
      <c r="AA20" s="6">
        <f t="shared" si="0"/>
        <v>0</v>
      </c>
      <c r="AB20" s="6">
        <f t="shared" si="0"/>
        <v>0</v>
      </c>
      <c r="AD20">
        <f t="shared" si="7"/>
        <v>0</v>
      </c>
      <c r="AE20">
        <f t="shared" si="1"/>
        <v>0</v>
      </c>
      <c r="AF20">
        <f t="shared" si="1"/>
        <v>0</v>
      </c>
      <c r="AG20">
        <f t="shared" si="1"/>
        <v>0</v>
      </c>
      <c r="AI20">
        <f t="shared" si="8"/>
        <v>0</v>
      </c>
      <c r="AJ20">
        <f t="shared" si="2"/>
        <v>0</v>
      </c>
      <c r="AK20">
        <f t="shared" si="2"/>
        <v>0</v>
      </c>
      <c r="AL20">
        <f t="shared" si="2"/>
        <v>0</v>
      </c>
    </row>
    <row r="21" spans="2:38" ht="13.8" x14ac:dyDescent="0.25">
      <c r="F21" s="43"/>
      <c r="G21" s="44"/>
      <c r="T21" s="149">
        <f>SUM(T14:T20)</f>
        <v>0</v>
      </c>
      <c r="U21" s="149">
        <f t="shared" ref="U21:W21" si="10">SUM(U14:U20)</f>
        <v>0</v>
      </c>
      <c r="V21" s="149">
        <f t="shared" si="10"/>
        <v>0</v>
      </c>
      <c r="W21" s="149">
        <f t="shared" si="10"/>
        <v>0</v>
      </c>
      <c r="Y21" s="149">
        <f>SUM(Y14:Y20)</f>
        <v>0</v>
      </c>
      <c r="Z21" s="149">
        <f t="shared" ref="Z21:AB21" si="11">SUM(Z14:Z20)</f>
        <v>0</v>
      </c>
      <c r="AA21" s="149">
        <f t="shared" si="11"/>
        <v>0</v>
      </c>
      <c r="AB21" s="149">
        <f t="shared" si="11"/>
        <v>0</v>
      </c>
      <c r="AD21" s="149">
        <f>SUM(AD14:AD20)</f>
        <v>0</v>
      </c>
      <c r="AE21" s="149">
        <f t="shared" ref="AE21:AG21" si="12">SUM(AE14:AE20)</f>
        <v>0</v>
      </c>
      <c r="AF21" s="149">
        <f t="shared" si="12"/>
        <v>0</v>
      </c>
      <c r="AG21" s="149">
        <f t="shared" si="12"/>
        <v>0</v>
      </c>
      <c r="AI21" s="149">
        <f>SUM(AI14:AI20)</f>
        <v>0</v>
      </c>
      <c r="AJ21" s="149">
        <f t="shared" ref="AJ21:AL21" si="13">SUM(AJ14:AJ20)</f>
        <v>0</v>
      </c>
      <c r="AK21" s="149">
        <f t="shared" si="13"/>
        <v>0</v>
      </c>
      <c r="AL21" s="149">
        <f t="shared" si="13"/>
        <v>0</v>
      </c>
    </row>
    <row r="22" spans="2:38" ht="13.8" x14ac:dyDescent="0.25">
      <c r="F22" s="43"/>
      <c r="G22" s="44"/>
      <c r="T22" s="40" t="s">
        <v>33</v>
      </c>
      <c r="U22" s="40" t="s">
        <v>40</v>
      </c>
      <c r="V22" s="40" t="s">
        <v>41</v>
      </c>
      <c r="W22" s="40" t="s">
        <v>35</v>
      </c>
      <c r="Y22" s="40" t="s">
        <v>33</v>
      </c>
      <c r="Z22" s="40" t="s">
        <v>40</v>
      </c>
      <c r="AA22" s="40" t="s">
        <v>41</v>
      </c>
      <c r="AB22" s="40" t="s">
        <v>35</v>
      </c>
      <c r="AD22" s="40" t="s">
        <v>33</v>
      </c>
      <c r="AE22" s="40" t="s">
        <v>40</v>
      </c>
      <c r="AF22" s="40" t="s">
        <v>41</v>
      </c>
      <c r="AG22" s="40" t="s">
        <v>35</v>
      </c>
      <c r="AI22" s="40" t="s">
        <v>33</v>
      </c>
      <c r="AJ22" s="40" t="s">
        <v>40</v>
      </c>
      <c r="AK22" s="40" t="s">
        <v>41</v>
      </c>
      <c r="AL22" s="40" t="s">
        <v>35</v>
      </c>
    </row>
    <row r="23" spans="2:38" ht="24.6" x14ac:dyDescent="0.4">
      <c r="B23" s="88" t="str">
        <f>B8</f>
        <v>PANEL B</v>
      </c>
      <c r="C23" s="89"/>
      <c r="D23" s="90"/>
      <c r="E23" s="89"/>
      <c r="F23" s="91"/>
      <c r="G23" s="99" t="s">
        <v>77</v>
      </c>
      <c r="H23" s="100" t="str">
        <f>E15</f>
        <v/>
      </c>
      <c r="I23" s="69"/>
      <c r="J23" s="88" t="s">
        <v>112</v>
      </c>
      <c r="K23" s="89"/>
      <c r="L23" s="89"/>
      <c r="M23" s="92" t="str">
        <f>B23</f>
        <v>PANEL B</v>
      </c>
      <c r="N23" s="89"/>
      <c r="O23" s="89"/>
      <c r="P23" s="89"/>
      <c r="Q23" s="89"/>
      <c r="R23" s="89"/>
    </row>
    <row r="24" spans="2:38" ht="13.8" x14ac:dyDescent="0.25">
      <c r="D24" s="54"/>
      <c r="F24" s="43"/>
      <c r="G24" s="44"/>
      <c r="I24" s="6"/>
    </row>
    <row r="25" spans="2:38" ht="24.6" x14ac:dyDescent="0.4">
      <c r="D25" s="54"/>
      <c r="E25" s="240" t="s">
        <v>107</v>
      </c>
      <c r="F25" s="240"/>
      <c r="I25" s="6"/>
      <c r="J25" s="86" t="s">
        <v>118</v>
      </c>
      <c r="M25" s="5"/>
      <c r="N25" s="5"/>
      <c r="O25" s="86" t="s">
        <v>119</v>
      </c>
      <c r="P25" s="21"/>
      <c r="Q25" s="86"/>
    </row>
    <row r="26" spans="2:38" ht="13.8" x14ac:dyDescent="0.25">
      <c r="C26" s="45"/>
      <c r="D26" s="55"/>
      <c r="E26" s="241">
        <f>D20</f>
        <v>0</v>
      </c>
      <c r="F26" s="241"/>
      <c r="I26" s="22"/>
      <c r="M26" s="5"/>
      <c r="N26" s="22"/>
      <c r="R26" s="5"/>
    </row>
    <row r="27" spans="2:38" ht="13.8" x14ac:dyDescent="0.25">
      <c r="B27" s="38"/>
      <c r="D27" s="55"/>
      <c r="E27" s="241"/>
      <c r="F27" s="241"/>
      <c r="I27" s="22"/>
      <c r="M27" s="5"/>
      <c r="N27" s="22"/>
      <c r="R27" s="5"/>
    </row>
    <row r="28" spans="2:38" ht="13.95" customHeight="1" x14ac:dyDescent="0.25">
      <c r="B28" s="38"/>
      <c r="D28" s="55"/>
      <c r="E28" s="47"/>
      <c r="I28" s="55"/>
      <c r="J28" s="87"/>
      <c r="L28" s="242">
        <f>V21</f>
        <v>0</v>
      </c>
      <c r="M28" s="5"/>
      <c r="N28" s="55"/>
      <c r="O28" s="87"/>
      <c r="Q28" s="243">
        <f>AA21</f>
        <v>0</v>
      </c>
      <c r="R28" s="5"/>
      <c r="U28" s="42"/>
    </row>
    <row r="29" spans="2:38" ht="13.95" customHeight="1" x14ac:dyDescent="0.25">
      <c r="B29" s="38"/>
      <c r="D29" s="55"/>
      <c r="I29" s="55"/>
      <c r="J29" s="244">
        <f>T21</f>
        <v>0</v>
      </c>
      <c r="L29" s="242"/>
      <c r="M29" s="5"/>
      <c r="N29" s="55"/>
      <c r="O29" s="243">
        <f>Y21</f>
        <v>0</v>
      </c>
      <c r="Q29" s="253"/>
      <c r="R29" s="5"/>
      <c r="U29" s="42"/>
    </row>
    <row r="30" spans="2:38" ht="13.95" customHeight="1" x14ac:dyDescent="0.25">
      <c r="B30" s="38"/>
      <c r="D30" s="55"/>
      <c r="I30" s="22"/>
      <c r="J30" s="244"/>
      <c r="L30" s="55"/>
      <c r="M30" s="5"/>
      <c r="N30" s="22"/>
      <c r="O30" s="253"/>
      <c r="Q30" s="55"/>
      <c r="R30" s="5"/>
      <c r="U30" s="42"/>
    </row>
    <row r="31" spans="2:38" ht="15" customHeight="1" x14ac:dyDescent="0.25">
      <c r="B31" s="52"/>
      <c r="C31" s="1"/>
      <c r="D31" s="23"/>
      <c r="E31" s="1"/>
      <c r="F31" s="1"/>
      <c r="I31" s="22"/>
      <c r="L31" s="23"/>
      <c r="M31" s="5"/>
      <c r="N31" s="22"/>
      <c r="Q31" s="23"/>
      <c r="R31" s="5"/>
      <c r="U31" s="23"/>
    </row>
    <row r="32" spans="2:38" ht="13.95" customHeight="1" x14ac:dyDescent="0.25">
      <c r="B32" s="52"/>
      <c r="C32" s="1"/>
      <c r="D32" s="1"/>
      <c r="E32" s="1"/>
      <c r="F32" s="1"/>
      <c r="I32" s="22"/>
      <c r="L32" s="247">
        <f>W21</f>
        <v>0</v>
      </c>
      <c r="M32" s="247"/>
      <c r="N32" s="22"/>
      <c r="Q32" s="256">
        <f>AB21</f>
        <v>0</v>
      </c>
      <c r="R32" s="257"/>
      <c r="U32" s="46"/>
    </row>
    <row r="33" spans="2:22" ht="13.95" customHeight="1" x14ac:dyDescent="0.25">
      <c r="B33" s="84"/>
      <c r="C33" s="84"/>
      <c r="D33" s="248"/>
      <c r="E33" s="248"/>
      <c r="F33" s="1"/>
      <c r="I33" s="22"/>
      <c r="L33" s="247"/>
      <c r="M33" s="247"/>
      <c r="N33" s="22"/>
      <c r="Q33" s="257"/>
      <c r="R33" s="257"/>
    </row>
    <row r="34" spans="2:22" ht="13.8" x14ac:dyDescent="0.25">
      <c r="B34" s="84"/>
      <c r="C34" s="84"/>
      <c r="D34" s="248"/>
      <c r="E34" s="248"/>
      <c r="F34" s="1"/>
      <c r="I34" s="22"/>
      <c r="L34" s="46"/>
      <c r="M34" s="5"/>
      <c r="N34" s="22"/>
      <c r="Q34" s="46"/>
      <c r="R34" s="5"/>
    </row>
    <row r="35" spans="2:22" ht="13.8" x14ac:dyDescent="0.25">
      <c r="D35" s="54"/>
      <c r="I35" s="6"/>
      <c r="M35" s="5"/>
      <c r="N35" s="6"/>
      <c r="R35" s="5"/>
    </row>
    <row r="36" spans="2:22" ht="13.95" customHeight="1" x14ac:dyDescent="0.25">
      <c r="C36" s="45"/>
      <c r="D36" s="55"/>
      <c r="I36" s="22"/>
      <c r="J36" s="243">
        <f>U21</f>
        <v>0</v>
      </c>
      <c r="K36" s="243" t="str">
        <f>M14</f>
        <v/>
      </c>
      <c r="L36" s="243"/>
      <c r="M36" s="5"/>
      <c r="N36" s="22"/>
      <c r="O36" s="243">
        <f>Z21</f>
        <v>0</v>
      </c>
      <c r="P36" s="243" t="str">
        <f>M15</f>
        <v/>
      </c>
      <c r="R36" s="5"/>
    </row>
    <row r="37" spans="2:22" ht="24.6" x14ac:dyDescent="0.4">
      <c r="B37" s="38"/>
      <c r="D37" s="55"/>
      <c r="I37" s="22"/>
      <c r="J37" s="243"/>
      <c r="K37" s="243"/>
      <c r="L37" s="243"/>
      <c r="M37" s="5"/>
      <c r="N37" s="22"/>
      <c r="O37" s="253"/>
      <c r="P37" s="243"/>
      <c r="R37" s="5"/>
      <c r="V37" s="86"/>
    </row>
    <row r="38" spans="2:22" ht="13.8" x14ac:dyDescent="0.25">
      <c r="B38" s="38"/>
      <c r="D38" s="55"/>
      <c r="E38" s="47"/>
      <c r="I38" s="55"/>
      <c r="M38" s="5"/>
      <c r="N38" s="55"/>
      <c r="R38" s="5"/>
      <c r="U38" s="42"/>
    </row>
    <row r="39" spans="2:22" ht="13.95" customHeight="1" x14ac:dyDescent="0.25">
      <c r="B39" s="255">
        <f>C20</f>
        <v>0</v>
      </c>
      <c r="C39" s="246" t="s">
        <v>32</v>
      </c>
      <c r="D39" s="55"/>
      <c r="I39" s="55"/>
      <c r="M39" s="5"/>
      <c r="N39" s="55"/>
      <c r="R39" s="5"/>
      <c r="U39" s="42"/>
    </row>
    <row r="40" spans="2:22" ht="13.95" customHeight="1" x14ac:dyDescent="0.25">
      <c r="B40" s="255"/>
      <c r="C40" s="246"/>
      <c r="D40" s="55"/>
      <c r="I40" s="22"/>
      <c r="L40" s="55"/>
      <c r="M40" s="5"/>
      <c r="N40" s="22"/>
      <c r="Q40" s="55"/>
      <c r="R40" s="5"/>
      <c r="U40" s="42"/>
    </row>
    <row r="41" spans="2:22" ht="15" customHeight="1" x14ac:dyDescent="0.25">
      <c r="B41" s="255"/>
      <c r="C41" s="246"/>
      <c r="D41" s="23"/>
      <c r="E41" s="1"/>
      <c r="F41" s="1"/>
      <c r="I41" s="22"/>
      <c r="L41" s="23"/>
      <c r="M41" s="5"/>
      <c r="N41" s="22"/>
      <c r="Q41" s="23"/>
      <c r="R41" s="5"/>
      <c r="U41" s="23"/>
    </row>
    <row r="42" spans="2:22" ht="13.95" customHeight="1" x14ac:dyDescent="0.25">
      <c r="B42" s="255"/>
      <c r="C42" s="246"/>
      <c r="D42" s="1"/>
      <c r="E42" s="1"/>
      <c r="F42" s="1"/>
      <c r="I42" s="22"/>
      <c r="M42" s="5"/>
      <c r="N42" s="22"/>
      <c r="R42" s="5"/>
      <c r="U42" s="46"/>
    </row>
    <row r="43" spans="2:22" ht="24.6" customHeight="1" x14ac:dyDescent="0.25">
      <c r="B43" s="255"/>
      <c r="C43" s="246"/>
      <c r="D43" s="54"/>
      <c r="I43" s="6"/>
      <c r="M43" s="5"/>
      <c r="N43" s="6"/>
      <c r="R43" s="5"/>
    </row>
    <row r="44" spans="2:22" ht="24.6" x14ac:dyDescent="0.4">
      <c r="C44" s="45"/>
      <c r="D44" s="55"/>
      <c r="I44" s="22"/>
      <c r="J44" s="86" t="s">
        <v>120</v>
      </c>
      <c r="M44" s="5"/>
      <c r="N44" s="5"/>
      <c r="O44" s="86" t="s">
        <v>146</v>
      </c>
      <c r="P44" s="5"/>
      <c r="Q44" s="5"/>
    </row>
    <row r="45" spans="2:22" ht="13.8" x14ac:dyDescent="0.25">
      <c r="B45" s="38"/>
      <c r="D45" s="55"/>
      <c r="I45" s="22"/>
      <c r="M45" s="5"/>
    </row>
    <row r="46" spans="2:22" ht="21" x14ac:dyDescent="0.25">
      <c r="B46" s="38"/>
      <c r="D46" s="55"/>
      <c r="E46" s="47"/>
      <c r="I46" s="22"/>
      <c r="M46" s="5"/>
      <c r="N46" s="249" t="s">
        <v>140</v>
      </c>
      <c r="O46" s="249"/>
      <c r="P46" s="249"/>
      <c r="Q46" s="250" t="e">
        <f>'EP Form'!Y24</f>
        <v>#N/A</v>
      </c>
      <c r="R46" s="250"/>
      <c r="S46" s="250"/>
      <c r="T46" s="113"/>
      <c r="U46" s="42"/>
    </row>
    <row r="47" spans="2:22" ht="21" x14ac:dyDescent="0.25">
      <c r="B47" s="38"/>
      <c r="D47" s="55"/>
      <c r="I47" s="55"/>
      <c r="J47" s="87"/>
      <c r="L47" s="243">
        <f>AF21</f>
        <v>0</v>
      </c>
      <c r="M47" s="5"/>
      <c r="N47" s="249" t="s">
        <v>141</v>
      </c>
      <c r="O47" s="249"/>
      <c r="P47" s="249"/>
      <c r="Q47" s="250" t="e">
        <f>'EP Form'!Y29</f>
        <v>#N/A</v>
      </c>
      <c r="R47" s="250"/>
      <c r="S47" s="250"/>
      <c r="T47" s="113"/>
      <c r="U47" s="42"/>
    </row>
    <row r="48" spans="2:22" ht="21" x14ac:dyDescent="0.25">
      <c r="B48" s="38"/>
      <c r="D48" s="55"/>
      <c r="I48" s="55"/>
      <c r="J48" s="243">
        <f>AD21</f>
        <v>0</v>
      </c>
      <c r="L48" s="243"/>
      <c r="M48" s="5"/>
      <c r="N48" s="249" t="s">
        <v>142</v>
      </c>
      <c r="O48" s="249"/>
      <c r="P48" s="249"/>
      <c r="Q48" s="250" t="e">
        <f>'EP Form'!Y34</f>
        <v>#N/A</v>
      </c>
      <c r="R48" s="250"/>
      <c r="S48" s="250"/>
      <c r="T48" s="113"/>
      <c r="U48" s="42"/>
    </row>
    <row r="49" spans="2:21" ht="15" customHeight="1" x14ac:dyDescent="0.25">
      <c r="B49" s="52"/>
      <c r="C49" s="1"/>
      <c r="D49" s="23"/>
      <c r="E49" s="1"/>
      <c r="F49" s="1"/>
      <c r="I49" s="22"/>
      <c r="J49" s="243"/>
      <c r="L49" s="55"/>
      <c r="M49" s="5"/>
      <c r="U49" s="23"/>
    </row>
    <row r="50" spans="2:21" ht="13.8" x14ac:dyDescent="0.25">
      <c r="B50" s="52"/>
      <c r="C50" s="1"/>
      <c r="D50" s="1"/>
      <c r="E50" s="1"/>
      <c r="F50" s="1"/>
      <c r="I50" s="22"/>
      <c r="L50" s="23"/>
      <c r="M50" s="5"/>
      <c r="U50" s="46"/>
    </row>
    <row r="51" spans="2:21" ht="13.8" x14ac:dyDescent="0.25">
      <c r="B51" s="84"/>
      <c r="C51" s="84"/>
      <c r="D51" s="248"/>
      <c r="E51" s="248"/>
      <c r="F51" s="1"/>
      <c r="I51" s="22"/>
      <c r="L51" s="247">
        <f>AG21</f>
        <v>0</v>
      </c>
      <c r="M51" s="247"/>
    </row>
    <row r="52" spans="2:21" ht="13.8" x14ac:dyDescent="0.25">
      <c r="B52" s="84"/>
      <c r="C52" s="84"/>
      <c r="D52" s="248"/>
      <c r="E52" s="248"/>
      <c r="F52" s="1"/>
      <c r="I52" s="22"/>
      <c r="L52" s="247"/>
      <c r="M52" s="247"/>
    </row>
    <row r="53" spans="2:21" ht="13.8" x14ac:dyDescent="0.25">
      <c r="D53" s="54"/>
      <c r="I53" s="22"/>
      <c r="L53" s="46"/>
      <c r="M53" s="5"/>
    </row>
    <row r="54" spans="2:21" ht="13.8" x14ac:dyDescent="0.25">
      <c r="B54" s="38"/>
      <c r="D54" s="55"/>
      <c r="I54" s="22"/>
      <c r="J54" s="243">
        <f>AE21</f>
        <v>0</v>
      </c>
      <c r="K54" s="254" t="str">
        <f>M16</f>
        <v/>
      </c>
      <c r="M54" s="5"/>
    </row>
    <row r="55" spans="2:21" ht="13.8" x14ac:dyDescent="0.25">
      <c r="B55" s="38"/>
      <c r="D55" s="55"/>
      <c r="E55" s="47"/>
      <c r="I55" s="22"/>
      <c r="J55" s="253"/>
      <c r="K55" s="254"/>
      <c r="M55" s="5"/>
      <c r="U55" s="42"/>
    </row>
    <row r="56" spans="2:21" ht="13.8" x14ac:dyDescent="0.25">
      <c r="B56" s="38"/>
      <c r="D56" s="55"/>
      <c r="I56" s="55"/>
      <c r="M56" s="5"/>
      <c r="U56" s="42"/>
    </row>
    <row r="57" spans="2:21" ht="13.8" x14ac:dyDescent="0.25">
      <c r="B57" s="38"/>
      <c r="D57" s="55"/>
      <c r="I57" s="55"/>
      <c r="M57" s="5"/>
      <c r="U57" s="42"/>
    </row>
    <row r="58" spans="2:21" ht="15" customHeight="1" x14ac:dyDescent="0.25">
      <c r="B58" s="52"/>
      <c r="C58" s="1"/>
      <c r="D58" s="23"/>
      <c r="E58" s="1"/>
      <c r="F58" s="1"/>
      <c r="I58" s="22"/>
      <c r="L58" s="55"/>
      <c r="M58" s="5"/>
      <c r="U58" s="23"/>
    </row>
    <row r="59" spans="2:21" ht="13.8" x14ac:dyDescent="0.25">
      <c r="B59" s="52"/>
      <c r="C59" s="1"/>
      <c r="D59" s="1"/>
      <c r="E59" s="1"/>
      <c r="F59" s="1"/>
      <c r="I59" s="22"/>
      <c r="L59" s="23"/>
      <c r="M59" s="5"/>
      <c r="U59" s="46"/>
    </row>
    <row r="60" spans="2:21" ht="13.8" x14ac:dyDescent="0.25">
      <c r="B60" s="84"/>
      <c r="C60" s="84"/>
      <c r="D60" s="248"/>
      <c r="E60" s="248"/>
      <c r="F60" s="1"/>
      <c r="I60" s="22"/>
      <c r="M60" s="5"/>
    </row>
    <row r="61" spans="2:21" ht="13.8" x14ac:dyDescent="0.25">
      <c r="B61" s="84"/>
      <c r="C61" s="84"/>
      <c r="D61" s="248"/>
      <c r="E61" s="248"/>
      <c r="F61" s="1"/>
      <c r="I61" s="6"/>
      <c r="M61" s="5"/>
    </row>
    <row r="62" spans="2:21" ht="16.95" customHeight="1" x14ac:dyDescent="0.25">
      <c r="B62" s="26"/>
      <c r="I62" s="70"/>
      <c r="M62" s="5"/>
      <c r="N62" s="5"/>
      <c r="O62" s="5"/>
      <c r="P62" s="5"/>
      <c r="Q62" s="5"/>
    </row>
    <row r="63" spans="2:21" ht="17.399999999999999" x14ac:dyDescent="0.3">
      <c r="B63" s="51" t="s">
        <v>96</v>
      </c>
      <c r="C63" s="15"/>
      <c r="D63" s="15"/>
      <c r="E63" s="15"/>
      <c r="F63" s="15"/>
      <c r="G63" s="15"/>
      <c r="H63" s="15"/>
      <c r="I63" s="18"/>
      <c r="J63" s="15"/>
      <c r="K63" s="15"/>
      <c r="L63" s="15"/>
      <c r="M63" s="15"/>
      <c r="N63" s="15"/>
      <c r="O63" s="15"/>
      <c r="P63" s="15"/>
      <c r="Q63" s="15"/>
      <c r="R63" s="15"/>
      <c r="S63" s="15"/>
    </row>
    <row r="65" spans="2:19" x14ac:dyDescent="0.25">
      <c r="H65" s="6" t="s">
        <v>97</v>
      </c>
    </row>
    <row r="66" spans="2:19" x14ac:dyDescent="0.25">
      <c r="H66" s="6" t="s">
        <v>103</v>
      </c>
    </row>
    <row r="68" spans="2:19" x14ac:dyDescent="0.25">
      <c r="H68" s="6" t="s">
        <v>76</v>
      </c>
    </row>
    <row r="69" spans="2:19" x14ac:dyDescent="0.25">
      <c r="H69" s="6"/>
    </row>
    <row r="70" spans="2:19" x14ac:dyDescent="0.25">
      <c r="H70" s="6"/>
    </row>
    <row r="71" spans="2:19" x14ac:dyDescent="0.25">
      <c r="H71" s="6"/>
    </row>
    <row r="72" spans="2:19" x14ac:dyDescent="0.25">
      <c r="H72" s="6"/>
    </row>
    <row r="73" spans="2:19" ht="16.8" x14ac:dyDescent="0.3">
      <c r="B73" s="63" t="s">
        <v>31</v>
      </c>
      <c r="C73" s="64" t="s">
        <v>54</v>
      </c>
      <c r="D73" s="64" t="s">
        <v>42</v>
      </c>
      <c r="E73" s="64" t="s">
        <v>43</v>
      </c>
      <c r="F73" s="64" t="s">
        <v>44</v>
      </c>
      <c r="G73" s="64" t="s">
        <v>45</v>
      </c>
      <c r="H73" s="64" t="s">
        <v>46</v>
      </c>
      <c r="I73" s="64" t="s">
        <v>47</v>
      </c>
      <c r="J73" s="64" t="s">
        <v>48</v>
      </c>
      <c r="K73" s="64" t="s">
        <v>49</v>
      </c>
      <c r="L73" s="64" t="s">
        <v>50</v>
      </c>
      <c r="M73" s="64" t="s">
        <v>51</v>
      </c>
      <c r="N73" s="64" t="s">
        <v>52</v>
      </c>
      <c r="O73" s="64" t="s">
        <v>53</v>
      </c>
    </row>
    <row r="74" spans="2:19" ht="16.8" x14ac:dyDescent="0.3">
      <c r="B74" s="58" t="s">
        <v>35</v>
      </c>
      <c r="C74" s="130">
        <f>'EP Form'!C70</f>
        <v>0</v>
      </c>
      <c r="D74" s="130">
        <f>'EP Form'!D70</f>
        <v>0</v>
      </c>
      <c r="E74" s="130">
        <f>'EP Form'!E70</f>
        <v>0</v>
      </c>
      <c r="F74" s="130">
        <f>'EP Form'!F70</f>
        <v>0</v>
      </c>
      <c r="G74" s="130">
        <f>'EP Form'!G70</f>
        <v>0</v>
      </c>
      <c r="H74" s="130">
        <f>'EP Form'!H70</f>
        <v>0</v>
      </c>
      <c r="I74" s="130">
        <f>'EP Form'!I70</f>
        <v>0</v>
      </c>
      <c r="J74" s="130">
        <f>'EP Form'!J70</f>
        <v>0</v>
      </c>
      <c r="K74" s="130">
        <f>'EP Form'!K70</f>
        <v>0</v>
      </c>
      <c r="L74" s="130">
        <f>'EP Form'!L70</f>
        <v>0</v>
      </c>
      <c r="M74" s="130">
        <f>'EP Form'!M70</f>
        <v>0</v>
      </c>
      <c r="N74" s="130">
        <f>'EP Form'!N70</f>
        <v>0</v>
      </c>
      <c r="O74" s="130">
        <f>'EP Form'!O70</f>
        <v>0</v>
      </c>
    </row>
    <row r="75" spans="2:19" ht="16.8" x14ac:dyDescent="0.3">
      <c r="B75" s="58"/>
      <c r="C75" s="130"/>
      <c r="D75" s="130"/>
      <c r="E75" s="130"/>
      <c r="F75" s="130"/>
      <c r="G75" s="130"/>
      <c r="H75" s="130"/>
      <c r="I75" s="130"/>
      <c r="J75" s="130"/>
      <c r="K75" s="130"/>
      <c r="L75" s="130"/>
      <c r="M75" s="130"/>
      <c r="N75" s="130"/>
      <c r="O75" s="130"/>
    </row>
    <row r="76" spans="2:19" ht="13.8" x14ac:dyDescent="0.25">
      <c r="B76" s="5"/>
      <c r="C76" s="5"/>
      <c r="D76" s="5"/>
      <c r="E76" s="5"/>
      <c r="F76" s="5"/>
      <c r="G76" s="5"/>
      <c r="H76" s="5"/>
      <c r="I76" s="5"/>
      <c r="J76" s="5"/>
      <c r="K76" s="5"/>
      <c r="L76" s="5"/>
      <c r="M76" s="5"/>
      <c r="N76" s="5"/>
      <c r="O76" s="5"/>
      <c r="P76" s="5"/>
    </row>
    <row r="77" spans="2:19" ht="17.399999999999999" x14ac:dyDescent="0.3">
      <c r="B77" s="51"/>
      <c r="C77" s="15"/>
      <c r="D77" s="15"/>
      <c r="E77" s="15"/>
      <c r="F77" s="15"/>
      <c r="G77" s="15"/>
      <c r="H77" s="15"/>
      <c r="I77" s="18"/>
      <c r="J77" s="15"/>
      <c r="K77" s="15"/>
      <c r="L77" s="15"/>
      <c r="M77" s="15"/>
      <c r="N77" s="15"/>
      <c r="O77" s="15"/>
      <c r="P77" s="15"/>
      <c r="Q77" s="15"/>
      <c r="R77" s="15"/>
      <c r="S77" s="93"/>
    </row>
    <row r="78" spans="2:19" ht="21" customHeight="1" x14ac:dyDescent="0.25">
      <c r="B78" s="7"/>
      <c r="G78" s="80"/>
      <c r="Q78" s="28"/>
    </row>
    <row r="79" spans="2:19" ht="13.8" x14ac:dyDescent="0.25">
      <c r="B79" s="7"/>
      <c r="G79" s="83"/>
      <c r="Q79" s="28"/>
    </row>
    <row r="80" spans="2:19" ht="13.8" x14ac:dyDescent="0.25">
      <c r="B80" s="7"/>
      <c r="G80" s="83"/>
      <c r="P80" s="28"/>
      <c r="Q80" s="28"/>
    </row>
  </sheetData>
  <sheetProtection algorithmName="SHA-512" hashValue="ss7vnG3EL0kbc5k0ADC5jkbdtcdSiTFRvRxoDcYZ6OjyhOR58P+jH4oxt1+f2Mi1F9opNB3oWo8zCqOwZIMmxw==" saltValue="OHitkizqb9PSJUXa2kfajg==" spinCount="100000" sheet="1" objects="1" scenarios="1"/>
  <protectedRanges>
    <protectedRange sqref="E6:E7 M6:M7" name="Range3"/>
  </protectedRanges>
  <mergeCells count="36">
    <mergeCell ref="T12:W12"/>
    <mergeCell ref="Y12:AB12"/>
    <mergeCell ref="AD12:AG12"/>
    <mergeCell ref="AI12:AL12"/>
    <mergeCell ref="M6:Q6"/>
    <mergeCell ref="B8:I9"/>
    <mergeCell ref="E25:F25"/>
    <mergeCell ref="E26:F27"/>
    <mergeCell ref="L28:L29"/>
    <mergeCell ref="Q28:Q29"/>
    <mergeCell ref="J29:J30"/>
    <mergeCell ref="O29:O30"/>
    <mergeCell ref="Q32:R33"/>
    <mergeCell ref="D33:E33"/>
    <mergeCell ref="D34:E34"/>
    <mergeCell ref="O36:O37"/>
    <mergeCell ref="P36:P37"/>
    <mergeCell ref="B39:B43"/>
    <mergeCell ref="C39:C43"/>
    <mergeCell ref="L47:L48"/>
    <mergeCell ref="J48:J49"/>
    <mergeCell ref="L32:M33"/>
    <mergeCell ref="D61:E61"/>
    <mergeCell ref="N46:P46"/>
    <mergeCell ref="N47:P47"/>
    <mergeCell ref="D51:E51"/>
    <mergeCell ref="L51:M52"/>
    <mergeCell ref="D52:E52"/>
    <mergeCell ref="J54:J55"/>
    <mergeCell ref="K54:K55"/>
    <mergeCell ref="N48:P48"/>
    <mergeCell ref="Q48:S48"/>
    <mergeCell ref="Q47:S47"/>
    <mergeCell ref="Q46:S46"/>
    <mergeCell ref="D60:E60"/>
    <mergeCell ref="J36:L37"/>
  </mergeCells>
  <pageMargins left="0.25" right="0.25" top="0.25" bottom="0.25" header="0.3" footer="0.3"/>
  <pageSetup scale="6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L81"/>
  <sheetViews>
    <sheetView showGridLines="0" topLeftCell="A16" zoomScale="70" zoomScaleNormal="70" workbookViewId="0">
      <selection activeCell="S25" sqref="S25"/>
    </sheetView>
  </sheetViews>
  <sheetFormatPr defaultRowHeight="13.2" x14ac:dyDescent="0.25"/>
  <cols>
    <col min="1" max="1" width="2.88671875" customWidth="1"/>
    <col min="2" max="2" width="18.21875" bestFit="1" customWidth="1"/>
    <col min="5" max="5" width="8.88671875" customWidth="1"/>
    <col min="9" max="9" width="11.5546875" bestFit="1" customWidth="1"/>
    <col min="10" max="10" width="11" customWidth="1"/>
    <col min="11" max="12" width="10" bestFit="1" customWidth="1"/>
    <col min="13" max="13" width="7.88671875" customWidth="1"/>
    <col min="14" max="14" width="7.33203125" customWidth="1"/>
    <col min="15" max="15" width="8.33203125" customWidth="1"/>
    <col min="16" max="17" width="10" bestFit="1" customWidth="1"/>
    <col min="18" max="18" width="2.6640625" customWidth="1"/>
    <col min="20" max="39" width="0" hidden="1" customWidth="1"/>
  </cols>
  <sheetData>
    <row r="1" spans="2:38" ht="8.4" customHeight="1" x14ac:dyDescent="0.25"/>
    <row r="2" spans="2:38" x14ac:dyDescent="0.25">
      <c r="B2" s="16"/>
      <c r="C2" s="14"/>
      <c r="D2" s="14"/>
      <c r="E2" s="14"/>
      <c r="F2" s="14"/>
      <c r="G2" s="14"/>
      <c r="H2" s="14"/>
      <c r="I2" s="14"/>
      <c r="J2" s="14"/>
      <c r="K2" s="14"/>
      <c r="L2" s="14"/>
      <c r="M2" s="14"/>
      <c r="N2" s="14"/>
      <c r="O2" s="17"/>
      <c r="P2" s="16"/>
      <c r="Q2" s="14"/>
      <c r="R2" s="93"/>
    </row>
    <row r="3" spans="2:38" x14ac:dyDescent="0.25">
      <c r="B3" s="14"/>
      <c r="C3" s="14"/>
      <c r="D3" s="14"/>
      <c r="E3" s="14"/>
      <c r="F3" s="14"/>
      <c r="G3" s="14"/>
      <c r="H3" s="14"/>
      <c r="I3" s="14"/>
      <c r="J3" s="14"/>
      <c r="K3" s="14"/>
      <c r="L3" s="14"/>
      <c r="M3" s="14"/>
      <c r="N3" s="14"/>
      <c r="O3" s="14"/>
      <c r="P3" s="16"/>
      <c r="Q3" s="14"/>
      <c r="R3" s="93"/>
    </row>
    <row r="4" spans="2:38" x14ac:dyDescent="0.25">
      <c r="B4" s="14"/>
      <c r="C4" s="14"/>
      <c r="D4" s="14"/>
      <c r="E4" s="14"/>
      <c r="F4" s="14"/>
      <c r="G4" s="14"/>
      <c r="H4" s="14"/>
      <c r="I4" s="14"/>
      <c r="J4" s="14"/>
      <c r="K4" s="14"/>
      <c r="L4" s="14"/>
      <c r="M4" s="14"/>
      <c r="N4" s="14"/>
      <c r="O4" s="14"/>
      <c r="P4" s="14"/>
      <c r="Q4" s="14"/>
      <c r="R4" s="93"/>
    </row>
    <row r="6" spans="2:38" ht="17.399999999999999" x14ac:dyDescent="0.3">
      <c r="B6" s="85" t="s">
        <v>1</v>
      </c>
      <c r="C6" s="3"/>
      <c r="D6" s="3"/>
      <c r="E6" s="112">
        <f>'EP Form'!E6</f>
        <v>0</v>
      </c>
      <c r="F6" s="32"/>
      <c r="G6" s="32"/>
      <c r="H6" s="32"/>
      <c r="I6" s="3"/>
      <c r="J6" s="3"/>
      <c r="K6" s="85"/>
      <c r="L6" s="33" t="s">
        <v>9</v>
      </c>
      <c r="M6" s="238">
        <f>'EP Form'!E10</f>
        <v>0</v>
      </c>
      <c r="N6" s="238"/>
      <c r="O6" s="238"/>
      <c r="P6" s="238"/>
      <c r="Q6" s="238"/>
    </row>
    <row r="7" spans="2:38" ht="17.399999999999999" x14ac:dyDescent="0.3">
      <c r="B7" s="85" t="s">
        <v>10</v>
      </c>
      <c r="C7" s="3"/>
      <c r="D7" s="3"/>
      <c r="E7" s="97">
        <f>'EP Form'!E7</f>
        <v>0</v>
      </c>
      <c r="F7" s="34"/>
      <c r="G7" s="34"/>
      <c r="H7" s="34"/>
      <c r="I7" s="3"/>
      <c r="J7" s="3"/>
      <c r="K7" s="85"/>
      <c r="L7" s="33" t="s">
        <v>7</v>
      </c>
      <c r="M7" s="95">
        <f>'EP Form'!E11</f>
        <v>0</v>
      </c>
      <c r="N7" s="34"/>
      <c r="O7" s="34"/>
      <c r="P7" s="34"/>
      <c r="Q7" s="35"/>
    </row>
    <row r="8" spans="2:38" ht="36" customHeight="1" x14ac:dyDescent="0.25">
      <c r="B8" s="239" t="s">
        <v>121</v>
      </c>
      <c r="C8" s="239"/>
      <c r="D8" s="239"/>
      <c r="E8" s="239"/>
      <c r="F8" s="239"/>
      <c r="G8" s="239"/>
      <c r="H8" s="239"/>
      <c r="I8" s="239"/>
    </row>
    <row r="9" spans="2:38" ht="16.350000000000001" customHeight="1" x14ac:dyDescent="0.25">
      <c r="B9" s="239"/>
      <c r="C9" s="239"/>
      <c r="D9" s="239"/>
      <c r="E9" s="239"/>
      <c r="F9" s="239"/>
      <c r="G9" s="239"/>
      <c r="H9" s="239"/>
      <c r="I9" s="239"/>
    </row>
    <row r="10" spans="2:38" ht="17.399999999999999" x14ac:dyDescent="0.3">
      <c r="B10" s="51" t="s">
        <v>95</v>
      </c>
      <c r="C10" s="15"/>
      <c r="D10" s="15"/>
      <c r="E10" s="15"/>
      <c r="F10" s="15"/>
      <c r="G10" s="15"/>
      <c r="H10" s="51"/>
      <c r="I10" s="27"/>
      <c r="J10" s="15"/>
      <c r="K10" s="15"/>
      <c r="L10" s="15"/>
      <c r="M10" s="15"/>
      <c r="N10" s="15"/>
      <c r="O10" s="15"/>
      <c r="P10" s="15"/>
      <c r="Q10" s="48"/>
      <c r="R10" s="48"/>
      <c r="U10" s="6"/>
    </row>
    <row r="11" spans="2:38" ht="7.95" customHeight="1" x14ac:dyDescent="0.25"/>
    <row r="12" spans="2:38" ht="16.350000000000001" customHeight="1" x14ac:dyDescent="0.3">
      <c r="B12" s="57" t="s">
        <v>88</v>
      </c>
      <c r="C12" s="30"/>
      <c r="D12" s="30"/>
      <c r="E12" s="31"/>
      <c r="F12" s="76"/>
      <c r="I12" s="29" t="s">
        <v>116</v>
      </c>
      <c r="J12" s="30"/>
      <c r="K12" s="30"/>
      <c r="L12" s="30"/>
      <c r="M12" s="30"/>
      <c r="N12" s="30"/>
      <c r="O12" s="30"/>
      <c r="P12" s="31"/>
      <c r="T12" s="251">
        <v>1</v>
      </c>
      <c r="U12" s="251"/>
      <c r="V12" s="251"/>
      <c r="W12" s="251"/>
      <c r="Y12" s="251">
        <v>2</v>
      </c>
      <c r="Z12" s="251"/>
      <c r="AA12" s="251"/>
      <c r="AB12" s="251"/>
      <c r="AD12" s="251">
        <v>3</v>
      </c>
      <c r="AE12" s="251"/>
      <c r="AF12" s="251"/>
      <c r="AG12" s="251"/>
      <c r="AI12" s="251">
        <v>4</v>
      </c>
      <c r="AJ12" s="251"/>
      <c r="AK12" s="251"/>
      <c r="AL12" s="251"/>
    </row>
    <row r="13" spans="2:38" ht="18" customHeight="1" x14ac:dyDescent="0.25">
      <c r="B13" s="71" t="s">
        <v>31</v>
      </c>
      <c r="C13" s="71" t="s">
        <v>32</v>
      </c>
      <c r="D13" s="71" t="s">
        <v>107</v>
      </c>
      <c r="E13" s="72" t="s">
        <v>77</v>
      </c>
      <c r="F13" s="74"/>
      <c r="I13" s="40" t="s">
        <v>31</v>
      </c>
      <c r="J13" s="94" t="s">
        <v>62</v>
      </c>
      <c r="K13" s="39" t="s">
        <v>108</v>
      </c>
      <c r="L13" s="40" t="s">
        <v>33</v>
      </c>
      <c r="M13" s="40" t="s">
        <v>40</v>
      </c>
      <c r="N13" s="40" t="s">
        <v>41</v>
      </c>
      <c r="O13" s="40" t="s">
        <v>35</v>
      </c>
      <c r="P13" s="56" t="s">
        <v>77</v>
      </c>
      <c r="T13" s="40" t="s">
        <v>33</v>
      </c>
      <c r="U13" s="40" t="s">
        <v>40</v>
      </c>
      <c r="V13" s="40" t="s">
        <v>41</v>
      </c>
      <c r="W13" s="40" t="s">
        <v>35</v>
      </c>
      <c r="Y13" s="40" t="s">
        <v>33</v>
      </c>
      <c r="Z13" s="40" t="s">
        <v>40</v>
      </c>
      <c r="AA13" s="40" t="s">
        <v>41</v>
      </c>
      <c r="AB13" s="40" t="s">
        <v>35</v>
      </c>
      <c r="AD13" s="40" t="s">
        <v>33</v>
      </c>
      <c r="AE13" s="40" t="s">
        <v>40</v>
      </c>
      <c r="AF13" s="40" t="s">
        <v>41</v>
      </c>
      <c r="AG13" s="40" t="s">
        <v>35</v>
      </c>
      <c r="AI13" s="40" t="s">
        <v>33</v>
      </c>
      <c r="AJ13" s="40" t="s">
        <v>40</v>
      </c>
      <c r="AK13" s="40" t="s">
        <v>41</v>
      </c>
      <c r="AL13" s="40" t="s">
        <v>35</v>
      </c>
    </row>
    <row r="14" spans="2:38" ht="15" x14ac:dyDescent="0.25">
      <c r="B14" s="62" t="str">
        <f>IF('EP Form'!$B36="C",'EP Form'!$B36,"")</f>
        <v/>
      </c>
      <c r="C14" s="62" t="str">
        <f>IF('EP Form'!$B36="C",'EP Form'!$C36,"")</f>
        <v/>
      </c>
      <c r="D14" s="62" t="str">
        <f>IF('EP Form'!$B36="C",'EP Form'!$D36,"")</f>
        <v/>
      </c>
      <c r="E14" s="62" t="str">
        <f>IF('EP Form'!$B36="C",'EP Form'!$E36,"")</f>
        <v/>
      </c>
      <c r="F14" s="73"/>
      <c r="I14" s="104" t="str">
        <f>IF('EP Form'!I36="C",'EP Form'!I36,"")</f>
        <v/>
      </c>
      <c r="J14" s="104" t="str">
        <f>IF((AND('EP Form'!$I36="C", 'EP Form'!$J36&lt;6)),'EP Form'!$J36,"")</f>
        <v/>
      </c>
      <c r="K14" s="104" t="str">
        <f>IF((AND('EP Form'!$I36="C", 'EP Form'!$J36&lt;6)),'EP Form'!$K36,"")</f>
        <v/>
      </c>
      <c r="L14" s="133" t="str">
        <f>IF((AND('EP Form'!$I36="C", 'EP Form'!$J36&lt;6)),'EP Form'!$L36,"")</f>
        <v/>
      </c>
      <c r="M14" s="133" t="str">
        <f>IF((AND('EP Form'!$I36="C", 'EP Form'!$J36&lt;6)),'EP Form'!$M36,"")</f>
        <v/>
      </c>
      <c r="N14" s="133" t="str">
        <f>IF((AND('EP Form'!$I36="C", 'EP Form'!$J36&lt;6)),'EP Form'!$N36,"")</f>
        <v/>
      </c>
      <c r="O14" s="133" t="str">
        <f>IF((AND('EP Form'!$I36="C", 'EP Form'!$J36&lt;6)),'EP Form'!$O36,"")</f>
        <v/>
      </c>
      <c r="P14" s="59" t="str">
        <f>IF((AND('EP Form'!$I36="C", 'EP Form'!$J36&lt;6)),'EP Form'!$P36,"")</f>
        <v/>
      </c>
      <c r="T14">
        <f>IF(J14=1,L14,0)</f>
        <v>0</v>
      </c>
      <c r="U14">
        <f>IF(J14=1,M14,0)</f>
        <v>0</v>
      </c>
      <c r="V14">
        <f>IF(J14=1,N14,0)</f>
        <v>0</v>
      </c>
      <c r="W14">
        <f>IF(J14=1,O14,0)</f>
        <v>0</v>
      </c>
      <c r="Y14" s="6">
        <f>IF($J14=2,L14,0)</f>
        <v>0</v>
      </c>
      <c r="Z14" s="6">
        <f t="shared" ref="Z14:AB20" si="0">IF($J14=2,M14,0)</f>
        <v>0</v>
      </c>
      <c r="AA14" s="6">
        <f t="shared" si="0"/>
        <v>0</v>
      </c>
      <c r="AB14" s="6">
        <f t="shared" si="0"/>
        <v>0</v>
      </c>
      <c r="AD14">
        <f>IF($J14=3,L14,0)</f>
        <v>0</v>
      </c>
      <c r="AE14">
        <f t="shared" ref="AE14:AG20" si="1">IF($J14=3,M14,0)</f>
        <v>0</v>
      </c>
      <c r="AF14">
        <f t="shared" si="1"/>
        <v>0</v>
      </c>
      <c r="AG14">
        <f t="shared" si="1"/>
        <v>0</v>
      </c>
      <c r="AI14">
        <f>IF($J14=4,L14,0)</f>
        <v>0</v>
      </c>
      <c r="AJ14">
        <f t="shared" ref="AJ14:AL20" si="2">IF($J14=4,M14,0)</f>
        <v>0</v>
      </c>
      <c r="AK14">
        <f t="shared" si="2"/>
        <v>0</v>
      </c>
      <c r="AL14">
        <f t="shared" si="2"/>
        <v>0</v>
      </c>
    </row>
    <row r="15" spans="2:38" ht="15" x14ac:dyDescent="0.25">
      <c r="B15" s="62" t="str">
        <f>IF('EP Form'!$B37="C",'EP Form'!$B37,"")</f>
        <v/>
      </c>
      <c r="C15" s="62" t="str">
        <f>IF('EP Form'!$B37="C",'EP Form'!$C37,"")</f>
        <v/>
      </c>
      <c r="D15" s="62" t="str">
        <f>IF('EP Form'!$B37="C",'EP Form'!$D37,"")</f>
        <v/>
      </c>
      <c r="E15" s="62" t="str">
        <f>IF('EP Form'!$B37="C",'EP Form'!$E37,"")</f>
        <v/>
      </c>
      <c r="F15" s="73"/>
      <c r="I15" s="104" t="str">
        <f>IF('EP Form'!$I37="C",'EP Form'!$I37,"")</f>
        <v/>
      </c>
      <c r="J15" s="104" t="str">
        <f>IF((AND('EP Form'!$I37="C", 'EP Form'!$J37&lt;6)),'EP Form'!$J37,"")</f>
        <v/>
      </c>
      <c r="K15" s="104" t="str">
        <f>IF((AND('EP Form'!I37="C", 'EP Form'!J37&lt;6)),'EP Form'!K37,"")</f>
        <v/>
      </c>
      <c r="L15" s="133" t="str">
        <f>IF((AND('EP Form'!I37="C", 'EP Form'!J37&lt;6)),'EP Form'!L37,"")</f>
        <v/>
      </c>
      <c r="M15" s="133" t="str">
        <f>IF((AND('EP Form'!I37="C", 'EP Form'!J37&lt;6)),'EP Form'!M37,"")</f>
        <v/>
      </c>
      <c r="N15" s="133" t="str">
        <f>IF((AND('EP Form'!I37="C", 'EP Form'!J37&lt;6)),'EP Form'!N37,"")</f>
        <v/>
      </c>
      <c r="O15" s="133" t="str">
        <f>IF((AND('EP Form'!I37="C", 'EP Form'!J37&lt;6)),'EP Form'!O37,"")</f>
        <v/>
      </c>
      <c r="P15" s="59" t="str">
        <f>IF((AND('EP Form'!$I37="C", 'EP Form'!$J37&lt;6)),'EP Form'!$P37,"")</f>
        <v/>
      </c>
      <c r="T15">
        <f>IF(J15=1,L15,0)</f>
        <v>0</v>
      </c>
      <c r="U15">
        <f t="shared" ref="U15:U20" si="3">IF(J15=1,M15,0)</f>
        <v>0</v>
      </c>
      <c r="V15">
        <f t="shared" ref="V15:V20" si="4">IF(J15=1,N15,0)</f>
        <v>0</v>
      </c>
      <c r="W15">
        <f t="shared" ref="W15:W20" si="5">IF(J15=1,O15,0)</f>
        <v>0</v>
      </c>
      <c r="Y15" s="6">
        <f t="shared" ref="Y15:Y20" si="6">IF(J15=2,L15,0)</f>
        <v>0</v>
      </c>
      <c r="Z15" s="6">
        <f t="shared" si="0"/>
        <v>0</v>
      </c>
      <c r="AA15" s="6">
        <f t="shared" si="0"/>
        <v>0</v>
      </c>
      <c r="AB15" s="6">
        <f t="shared" si="0"/>
        <v>0</v>
      </c>
      <c r="AD15">
        <f t="shared" ref="AD15:AD20" si="7">IF($J15=3,L15,0)</f>
        <v>0</v>
      </c>
      <c r="AE15">
        <f t="shared" si="1"/>
        <v>0</v>
      </c>
      <c r="AF15">
        <f t="shared" si="1"/>
        <v>0</v>
      </c>
      <c r="AG15">
        <f t="shared" si="1"/>
        <v>0</v>
      </c>
      <c r="AI15">
        <f t="shared" ref="AI15:AI20" si="8">IF($J15=4,L15,0)</f>
        <v>0</v>
      </c>
      <c r="AJ15">
        <f t="shared" si="2"/>
        <v>0</v>
      </c>
      <c r="AK15">
        <f t="shared" si="2"/>
        <v>0</v>
      </c>
      <c r="AL15">
        <f t="shared" si="2"/>
        <v>0</v>
      </c>
    </row>
    <row r="16" spans="2:38" ht="15" x14ac:dyDescent="0.25">
      <c r="B16" s="62" t="str">
        <f>IF('EP Form'!$B38="C",'EP Form'!$B38,"")</f>
        <v/>
      </c>
      <c r="C16" s="62" t="str">
        <f>IF('EP Form'!$B38="C",'EP Form'!$C38,"")</f>
        <v/>
      </c>
      <c r="D16" s="62" t="str">
        <f>IF('EP Form'!$B38="C",'EP Form'!$D38,"")</f>
        <v/>
      </c>
      <c r="E16" s="62" t="str">
        <f>IF('EP Form'!$B38="C",'EP Form'!$E38,"")</f>
        <v/>
      </c>
      <c r="I16" s="104" t="str">
        <f>IF('EP Form'!$I38="C",'EP Form'!$I38,"")</f>
        <v/>
      </c>
      <c r="J16" s="104" t="str">
        <f>IF((AND('EP Form'!$I38="C", 'EP Form'!$J38&lt;6)),'EP Form'!$J38,"")</f>
        <v/>
      </c>
      <c r="K16" s="104" t="str">
        <f>IF((AND('EP Form'!I38="C", 'EP Form'!J38&lt;6)),'EP Form'!K38,"")</f>
        <v/>
      </c>
      <c r="L16" s="133" t="str">
        <f>IF((AND('EP Form'!I38="C", 'EP Form'!J38&lt;6)),'EP Form'!L38,"")</f>
        <v/>
      </c>
      <c r="M16" s="133" t="str">
        <f>IF((AND('EP Form'!I38="C", 'EP Form'!J38&lt;6)),'EP Form'!M38,"")</f>
        <v/>
      </c>
      <c r="N16" s="133" t="str">
        <f>IF((AND('EP Form'!I38="C", 'EP Form'!J38&lt;6)),'EP Form'!N38,"")</f>
        <v/>
      </c>
      <c r="O16" s="133" t="str">
        <f>IF((AND('EP Form'!I38="C", 'EP Form'!J38&lt;6)),'EP Form'!O38,"")</f>
        <v/>
      </c>
      <c r="P16" s="59" t="str">
        <f>IF((AND('EP Form'!$I38="C", 'EP Form'!$J38&lt;6)),'EP Form'!$P38,"")</f>
        <v/>
      </c>
      <c r="T16">
        <f t="shared" ref="T16:T20" si="9">IF(J16=1,L16,0)</f>
        <v>0</v>
      </c>
      <c r="U16">
        <f t="shared" si="3"/>
        <v>0</v>
      </c>
      <c r="V16">
        <f t="shared" si="4"/>
        <v>0</v>
      </c>
      <c r="W16">
        <f t="shared" si="5"/>
        <v>0</v>
      </c>
      <c r="Y16" s="6">
        <f t="shared" si="6"/>
        <v>0</v>
      </c>
      <c r="Z16" s="6">
        <f t="shared" si="0"/>
        <v>0</v>
      </c>
      <c r="AA16" s="6">
        <f t="shared" si="0"/>
        <v>0</v>
      </c>
      <c r="AB16" s="6">
        <f t="shared" si="0"/>
        <v>0</v>
      </c>
      <c r="AD16">
        <f t="shared" si="7"/>
        <v>0</v>
      </c>
      <c r="AE16">
        <f t="shared" si="1"/>
        <v>0</v>
      </c>
      <c r="AF16">
        <f t="shared" si="1"/>
        <v>0</v>
      </c>
      <c r="AG16">
        <f t="shared" si="1"/>
        <v>0</v>
      </c>
      <c r="AI16">
        <f t="shared" si="8"/>
        <v>0</v>
      </c>
      <c r="AJ16">
        <f t="shared" si="2"/>
        <v>0</v>
      </c>
      <c r="AK16">
        <f t="shared" si="2"/>
        <v>0</v>
      </c>
      <c r="AL16">
        <f t="shared" si="2"/>
        <v>0</v>
      </c>
    </row>
    <row r="17" spans="2:38" ht="15" x14ac:dyDescent="0.25">
      <c r="B17" s="62" t="str">
        <f>IF('EP Form'!$B39="C",'EP Form'!$B39,"")</f>
        <v/>
      </c>
      <c r="C17" s="62" t="str">
        <f>IF('EP Form'!$B39="C",'EP Form'!$C39,"")</f>
        <v/>
      </c>
      <c r="D17" s="62" t="str">
        <f>IF('EP Form'!$B39="C",'EP Form'!$D39,"")</f>
        <v/>
      </c>
      <c r="E17" s="62" t="str">
        <f>IF('EP Form'!$B39="C",'EP Form'!$E39,"")</f>
        <v/>
      </c>
      <c r="F17" s="41"/>
      <c r="I17" s="104" t="str">
        <f>IF('EP Form'!$I39="C",'EP Form'!$I39,"")</f>
        <v/>
      </c>
      <c r="J17" s="104" t="str">
        <f>IF((AND('EP Form'!$I39="C", 'EP Form'!$J39&lt;6)),'EP Form'!$J39,"")</f>
        <v/>
      </c>
      <c r="K17" s="104" t="str">
        <f>IF((AND('EP Form'!I39="C", 'EP Form'!J39&lt;6)),'EP Form'!K39,"")</f>
        <v/>
      </c>
      <c r="L17" s="133" t="str">
        <f>IF((AND('EP Form'!I39="C", 'EP Form'!J39&lt;6)),'EP Form'!L39,"")</f>
        <v/>
      </c>
      <c r="M17" s="133" t="str">
        <f>IF((AND('EP Form'!I39="C", 'EP Form'!J39&lt;6)),'EP Form'!M39,"")</f>
        <v/>
      </c>
      <c r="N17" s="133" t="str">
        <f>IF((AND('EP Form'!I39="C", 'EP Form'!J39&lt;6)),'EP Form'!N39,"")</f>
        <v/>
      </c>
      <c r="O17" s="133" t="str">
        <f>IF((AND('EP Form'!I39="C", 'EP Form'!J39&lt;6)),'EP Form'!O39,"")</f>
        <v/>
      </c>
      <c r="P17" s="59" t="str">
        <f>IF((AND('EP Form'!$I39="C", 'EP Form'!$J39&lt;6)),'EP Form'!$P39,"")</f>
        <v/>
      </c>
      <c r="T17">
        <f t="shared" si="9"/>
        <v>0</v>
      </c>
      <c r="U17">
        <f t="shared" si="3"/>
        <v>0</v>
      </c>
      <c r="V17">
        <f t="shared" si="4"/>
        <v>0</v>
      </c>
      <c r="W17">
        <f t="shared" si="5"/>
        <v>0</v>
      </c>
      <c r="Y17" s="6">
        <f t="shared" si="6"/>
        <v>0</v>
      </c>
      <c r="Z17" s="6">
        <f t="shared" si="0"/>
        <v>0</v>
      </c>
      <c r="AA17" s="6">
        <f t="shared" si="0"/>
        <v>0</v>
      </c>
      <c r="AB17" s="6">
        <f t="shared" si="0"/>
        <v>0</v>
      </c>
      <c r="AD17">
        <f t="shared" si="7"/>
        <v>0</v>
      </c>
      <c r="AE17">
        <f t="shared" si="1"/>
        <v>0</v>
      </c>
      <c r="AF17">
        <f t="shared" si="1"/>
        <v>0</v>
      </c>
      <c r="AG17">
        <f t="shared" si="1"/>
        <v>0</v>
      </c>
      <c r="AI17">
        <f t="shared" si="8"/>
        <v>0</v>
      </c>
      <c r="AJ17">
        <f t="shared" si="2"/>
        <v>0</v>
      </c>
      <c r="AK17">
        <f t="shared" si="2"/>
        <v>0</v>
      </c>
      <c r="AL17">
        <f t="shared" si="2"/>
        <v>0</v>
      </c>
    </row>
    <row r="18" spans="2:38" ht="15" x14ac:dyDescent="0.25">
      <c r="B18" s="62" t="str">
        <f>IF('EP Form'!$B40="C",'EP Form'!$B40,"")</f>
        <v/>
      </c>
      <c r="C18" s="62" t="str">
        <f>IF('EP Form'!$B40="C",'EP Form'!$C40,"")</f>
        <v/>
      </c>
      <c r="D18" s="62" t="str">
        <f>IF('EP Form'!$B40="C",'EP Form'!$D40,"")</f>
        <v/>
      </c>
      <c r="E18" s="62" t="str">
        <f>IF('EP Form'!$B40="C",'EP Form'!$E40,"")</f>
        <v/>
      </c>
      <c r="F18" s="41"/>
      <c r="I18" s="104" t="str">
        <f>IF('EP Form'!$I40="C",'EP Form'!$I40,"")</f>
        <v/>
      </c>
      <c r="J18" s="104" t="str">
        <f>IF((AND('EP Form'!$I40="C", 'EP Form'!$J40&lt;6)),'EP Form'!$J40,"")</f>
        <v/>
      </c>
      <c r="K18" s="104" t="str">
        <f>IF((AND('EP Form'!I40="C", 'EP Form'!J40&lt;6)),'EP Form'!K40,"")</f>
        <v/>
      </c>
      <c r="L18" s="133" t="str">
        <f>IF((AND('EP Form'!I40="C", 'EP Form'!J40&lt;6)),'EP Form'!L40,"")</f>
        <v/>
      </c>
      <c r="M18" s="133" t="str">
        <f>IF((AND('EP Form'!I40="C", 'EP Form'!J40&lt;6)),'EP Form'!M40,"")</f>
        <v/>
      </c>
      <c r="N18" s="133" t="str">
        <f>IF((AND('EP Form'!I40="C", 'EP Form'!J40&lt;6)),'EP Form'!N40,"")</f>
        <v/>
      </c>
      <c r="O18" s="133" t="str">
        <f>IF((AND('EP Form'!I40="C", 'EP Form'!J40&lt;6)),'EP Form'!O40,"")</f>
        <v/>
      </c>
      <c r="P18" s="59" t="str">
        <f>IF((AND('EP Form'!$I40="C", 'EP Form'!$J40&lt;6)),'EP Form'!$P40,"")</f>
        <v/>
      </c>
      <c r="T18">
        <f t="shared" si="9"/>
        <v>0</v>
      </c>
      <c r="U18">
        <f t="shared" si="3"/>
        <v>0</v>
      </c>
      <c r="V18">
        <f t="shared" si="4"/>
        <v>0</v>
      </c>
      <c r="W18">
        <f t="shared" si="5"/>
        <v>0</v>
      </c>
      <c r="Y18" s="6">
        <f t="shared" si="6"/>
        <v>0</v>
      </c>
      <c r="Z18" s="6">
        <f t="shared" si="0"/>
        <v>0</v>
      </c>
      <c r="AA18" s="6">
        <f t="shared" si="0"/>
        <v>0</v>
      </c>
      <c r="AB18" s="6">
        <f t="shared" si="0"/>
        <v>0</v>
      </c>
      <c r="AD18">
        <f t="shared" si="7"/>
        <v>0</v>
      </c>
      <c r="AE18">
        <f t="shared" si="1"/>
        <v>0</v>
      </c>
      <c r="AF18">
        <f t="shared" si="1"/>
        <v>0</v>
      </c>
      <c r="AG18">
        <f t="shared" si="1"/>
        <v>0</v>
      </c>
      <c r="AI18">
        <f t="shared" si="8"/>
        <v>0</v>
      </c>
      <c r="AJ18">
        <f t="shared" si="2"/>
        <v>0</v>
      </c>
      <c r="AK18">
        <f t="shared" si="2"/>
        <v>0</v>
      </c>
      <c r="AL18">
        <f t="shared" si="2"/>
        <v>0</v>
      </c>
    </row>
    <row r="19" spans="2:38" ht="15" x14ac:dyDescent="0.25">
      <c r="B19" s="62" t="str">
        <f>IF('EP Form'!$B41="C",'EP Form'!$B41,"")</f>
        <v/>
      </c>
      <c r="C19" s="62" t="str">
        <f>IF('EP Form'!$B41="C",'EP Form'!$C41,"")</f>
        <v/>
      </c>
      <c r="D19" s="62" t="str">
        <f>IF('EP Form'!$B41="C",'EP Form'!$D41,"")</f>
        <v/>
      </c>
      <c r="E19" s="62" t="str">
        <f>IF('EP Form'!$B41="C",'EP Form'!$E41,"")</f>
        <v/>
      </c>
      <c r="I19" s="104" t="str">
        <f>IF('EP Form'!$I41="C",'EP Form'!$I41,"")</f>
        <v/>
      </c>
      <c r="J19" s="104" t="str">
        <f>IF((AND('EP Form'!$I41="C", 'EP Form'!$J41&lt;6)),'EP Form'!$J41,"")</f>
        <v/>
      </c>
      <c r="K19" s="104" t="str">
        <f>IF((AND('EP Form'!I41="C", 'EP Form'!J41&lt;6)),'EP Form'!K41,"")</f>
        <v/>
      </c>
      <c r="L19" s="133" t="str">
        <f>IF((AND('EP Form'!I41="C", 'EP Form'!J41&lt;6)),'EP Form'!L41,"")</f>
        <v/>
      </c>
      <c r="M19" s="133" t="str">
        <f>IF((AND('EP Form'!I41="C", 'EP Form'!J41&lt;6)),'EP Form'!M41,"")</f>
        <v/>
      </c>
      <c r="N19" s="133" t="str">
        <f>IF((AND('EP Form'!I41="C", 'EP Form'!J41&lt;6)),'EP Form'!N41,"")</f>
        <v/>
      </c>
      <c r="O19" s="133" t="str">
        <f>IF((AND('EP Form'!I41="C", 'EP Form'!J41&lt;6)),'EP Form'!O41,"")</f>
        <v/>
      </c>
      <c r="P19" s="59" t="str">
        <f>IF((AND('EP Form'!$I41="C", 'EP Form'!$J41&lt;6)),'EP Form'!$P41,"")</f>
        <v/>
      </c>
      <c r="T19">
        <f t="shared" si="9"/>
        <v>0</v>
      </c>
      <c r="U19">
        <f t="shared" si="3"/>
        <v>0</v>
      </c>
      <c r="V19">
        <f t="shared" si="4"/>
        <v>0</v>
      </c>
      <c r="W19">
        <f t="shared" si="5"/>
        <v>0</v>
      </c>
      <c r="Y19" s="6">
        <f t="shared" si="6"/>
        <v>0</v>
      </c>
      <c r="Z19" s="6">
        <f t="shared" si="0"/>
        <v>0</v>
      </c>
      <c r="AA19" s="6">
        <f t="shared" si="0"/>
        <v>0</v>
      </c>
      <c r="AB19" s="6">
        <f t="shared" si="0"/>
        <v>0</v>
      </c>
      <c r="AD19">
        <f t="shared" si="7"/>
        <v>0</v>
      </c>
      <c r="AE19">
        <f t="shared" si="1"/>
        <v>0</v>
      </c>
      <c r="AF19">
        <f t="shared" si="1"/>
        <v>0</v>
      </c>
      <c r="AG19">
        <f t="shared" si="1"/>
        <v>0</v>
      </c>
      <c r="AI19">
        <f t="shared" si="8"/>
        <v>0</v>
      </c>
      <c r="AJ19">
        <f t="shared" si="2"/>
        <v>0</v>
      </c>
      <c r="AK19">
        <f t="shared" si="2"/>
        <v>0</v>
      </c>
      <c r="AL19">
        <f t="shared" si="2"/>
        <v>0</v>
      </c>
    </row>
    <row r="20" spans="2:38" ht="15" x14ac:dyDescent="0.25">
      <c r="B20" s="68" t="s">
        <v>170</v>
      </c>
      <c r="C20" s="146">
        <f>SUM(C14:C19)</f>
        <v>0</v>
      </c>
      <c r="D20" s="146">
        <f>SUM(D14:D19)</f>
        <v>0</v>
      </c>
      <c r="E20" s="67">
        <f>SUM(E14:E19)</f>
        <v>0</v>
      </c>
      <c r="F20" s="75"/>
      <c r="G20" s="3"/>
      <c r="I20" s="104" t="str">
        <f>IF('EP Form'!$I42="C",'EP Form'!$I42,"")</f>
        <v/>
      </c>
      <c r="J20" s="104" t="str">
        <f>IF((AND('EP Form'!$I42="C", 'EP Form'!$J42&lt;6)),'EP Form'!$J42,"")</f>
        <v/>
      </c>
      <c r="K20" s="104" t="str">
        <f>IF((AND('EP Form'!I42="C", 'EP Form'!J42&lt;6)),'EP Form'!K42,"")</f>
        <v/>
      </c>
      <c r="L20" s="133" t="str">
        <f>IF((AND('EP Form'!I42="C", 'EP Form'!J42&lt;6)),'EP Form'!L42,"")</f>
        <v/>
      </c>
      <c r="M20" s="133" t="str">
        <f>IF((AND('EP Form'!I42="C", 'EP Form'!J42&lt;6)),'EP Form'!M42,"")</f>
        <v/>
      </c>
      <c r="N20" s="133" t="str">
        <f>IF((AND('EP Form'!I42="C", 'EP Form'!J42&lt;6)),'EP Form'!N42,"")</f>
        <v/>
      </c>
      <c r="O20" s="133" t="str">
        <f>IF((AND('EP Form'!I42="C", 'EP Form'!J42&lt;6)),'EP Form'!O42,"")</f>
        <v/>
      </c>
      <c r="P20" s="59" t="str">
        <f>IF((AND('EP Form'!$I42="C", 'EP Form'!$J42&lt;6)),'EP Form'!$P42,"")</f>
        <v/>
      </c>
      <c r="T20">
        <f t="shared" si="9"/>
        <v>0</v>
      </c>
      <c r="U20">
        <f t="shared" si="3"/>
        <v>0</v>
      </c>
      <c r="V20">
        <f t="shared" si="4"/>
        <v>0</v>
      </c>
      <c r="W20">
        <f t="shared" si="5"/>
        <v>0</v>
      </c>
      <c r="Y20" s="6">
        <f t="shared" si="6"/>
        <v>0</v>
      </c>
      <c r="Z20" s="6">
        <f t="shared" si="0"/>
        <v>0</v>
      </c>
      <c r="AA20" s="6">
        <f t="shared" si="0"/>
        <v>0</v>
      </c>
      <c r="AB20" s="6">
        <f t="shared" si="0"/>
        <v>0</v>
      </c>
      <c r="AD20">
        <f t="shared" si="7"/>
        <v>0</v>
      </c>
      <c r="AE20">
        <f t="shared" si="1"/>
        <v>0</v>
      </c>
      <c r="AF20">
        <f t="shared" si="1"/>
        <v>0</v>
      </c>
      <c r="AG20">
        <f t="shared" si="1"/>
        <v>0</v>
      </c>
      <c r="AI20">
        <f t="shared" si="8"/>
        <v>0</v>
      </c>
      <c r="AJ20">
        <f t="shared" si="2"/>
        <v>0</v>
      </c>
      <c r="AK20">
        <f t="shared" si="2"/>
        <v>0</v>
      </c>
      <c r="AL20">
        <f t="shared" si="2"/>
        <v>0</v>
      </c>
    </row>
    <row r="21" spans="2:38" ht="13.8" x14ac:dyDescent="0.25">
      <c r="F21" s="43"/>
      <c r="G21" s="44"/>
      <c r="T21" s="149">
        <f>SUM(T14:T20)</f>
        <v>0</v>
      </c>
      <c r="U21" s="149">
        <f t="shared" ref="U21:W21" si="10">SUM(U14:U20)</f>
        <v>0</v>
      </c>
      <c r="V21" s="149">
        <f t="shared" si="10"/>
        <v>0</v>
      </c>
      <c r="W21" s="149">
        <f t="shared" si="10"/>
        <v>0</v>
      </c>
      <c r="Y21" s="149">
        <f>SUM(Y14:Y20)</f>
        <v>0</v>
      </c>
      <c r="Z21" s="149">
        <f t="shared" ref="Z21" si="11">SUM(Z14:Z20)</f>
        <v>0</v>
      </c>
      <c r="AA21" s="149">
        <f t="shared" ref="AA21" si="12">SUM(AA14:AA20)</f>
        <v>0</v>
      </c>
      <c r="AB21" s="149">
        <f t="shared" ref="AB21" si="13">SUM(AB14:AB20)</f>
        <v>0</v>
      </c>
      <c r="AD21" s="149">
        <f>SUM(AD14:AD20)</f>
        <v>0</v>
      </c>
      <c r="AE21" s="149">
        <f t="shared" ref="AE21" si="14">SUM(AE14:AE20)</f>
        <v>0</v>
      </c>
      <c r="AF21" s="149">
        <f t="shared" ref="AF21" si="15">SUM(AF14:AF20)</f>
        <v>0</v>
      </c>
      <c r="AG21" s="149">
        <f t="shared" ref="AG21" si="16">SUM(AG14:AG20)</f>
        <v>0</v>
      </c>
      <c r="AI21" s="149">
        <f>SUM(AI14:AI20)</f>
        <v>0</v>
      </c>
      <c r="AJ21" s="149">
        <f t="shared" ref="AJ21" si="17">SUM(AJ14:AJ20)</f>
        <v>0</v>
      </c>
      <c r="AK21" s="149">
        <f t="shared" ref="AK21" si="18">SUM(AK14:AK20)</f>
        <v>0</v>
      </c>
      <c r="AL21" s="149">
        <f t="shared" ref="AL21" si="19">SUM(AL14:AL20)</f>
        <v>0</v>
      </c>
    </row>
    <row r="22" spans="2:38" ht="13.8" x14ac:dyDescent="0.25">
      <c r="F22" s="43"/>
      <c r="G22" s="44"/>
      <c r="T22" s="40" t="s">
        <v>33</v>
      </c>
      <c r="U22" s="40" t="s">
        <v>40</v>
      </c>
      <c r="V22" s="40" t="s">
        <v>41</v>
      </c>
      <c r="W22" s="40" t="s">
        <v>35</v>
      </c>
      <c r="Y22" s="40" t="s">
        <v>33</v>
      </c>
      <c r="Z22" s="40" t="s">
        <v>40</v>
      </c>
      <c r="AA22" s="40" t="s">
        <v>41</v>
      </c>
      <c r="AB22" s="40" t="s">
        <v>35</v>
      </c>
      <c r="AD22" s="40" t="s">
        <v>33</v>
      </c>
      <c r="AE22" s="40" t="s">
        <v>40</v>
      </c>
      <c r="AF22" s="40" t="s">
        <v>41</v>
      </c>
      <c r="AG22" s="40" t="s">
        <v>35</v>
      </c>
      <c r="AI22" s="40" t="s">
        <v>33</v>
      </c>
      <c r="AJ22" s="40" t="s">
        <v>40</v>
      </c>
      <c r="AK22" s="40" t="s">
        <v>41</v>
      </c>
      <c r="AL22" s="40" t="s">
        <v>35</v>
      </c>
    </row>
    <row r="23" spans="2:38" ht="24.6" x14ac:dyDescent="0.4">
      <c r="B23" s="88" t="str">
        <f>B8</f>
        <v>PANEL C</v>
      </c>
      <c r="C23" s="89"/>
      <c r="D23" s="90"/>
      <c r="E23" s="89"/>
      <c r="F23" s="91"/>
      <c r="G23" s="99" t="s">
        <v>77</v>
      </c>
      <c r="H23" s="100" t="str">
        <f>E16</f>
        <v/>
      </c>
      <c r="I23" s="69"/>
      <c r="J23" s="88" t="s">
        <v>112</v>
      </c>
      <c r="K23" s="89"/>
      <c r="L23" s="89"/>
      <c r="M23" s="92" t="str">
        <f>B23</f>
        <v>PANEL C</v>
      </c>
      <c r="N23" s="89"/>
      <c r="O23" s="89"/>
      <c r="P23" s="89"/>
      <c r="Q23" s="89"/>
      <c r="R23" s="89"/>
    </row>
    <row r="24" spans="2:38" ht="13.8" x14ac:dyDescent="0.25">
      <c r="D24" s="54"/>
      <c r="F24" s="43"/>
      <c r="G24" s="44"/>
      <c r="I24" s="6"/>
    </row>
    <row r="25" spans="2:38" ht="24.6" x14ac:dyDescent="0.4">
      <c r="D25" s="54"/>
      <c r="E25" s="240" t="s">
        <v>107</v>
      </c>
      <c r="F25" s="240"/>
      <c r="I25" s="6"/>
      <c r="J25" s="86" t="s">
        <v>122</v>
      </c>
      <c r="M25" s="5"/>
      <c r="N25" s="5"/>
      <c r="O25" s="86" t="s">
        <v>123</v>
      </c>
      <c r="P25" s="21"/>
      <c r="Q25" s="86"/>
    </row>
    <row r="26" spans="2:38" ht="13.8" x14ac:dyDescent="0.25">
      <c r="C26" s="45"/>
      <c r="D26" s="55"/>
      <c r="E26" s="241">
        <f>D20</f>
        <v>0</v>
      </c>
      <c r="F26" s="241"/>
      <c r="I26" s="22"/>
      <c r="M26" s="5"/>
      <c r="N26" s="22"/>
      <c r="R26" s="5"/>
    </row>
    <row r="27" spans="2:38" ht="13.8" x14ac:dyDescent="0.25">
      <c r="B27" s="38"/>
      <c r="D27" s="55"/>
      <c r="E27" s="241"/>
      <c r="F27" s="241"/>
      <c r="I27" s="22"/>
      <c r="M27" s="5"/>
      <c r="N27" s="22"/>
      <c r="R27" s="5"/>
    </row>
    <row r="28" spans="2:38" ht="13.95" customHeight="1" x14ac:dyDescent="0.25">
      <c r="B28" s="38"/>
      <c r="D28" s="55"/>
      <c r="E28" s="47"/>
      <c r="I28" s="55"/>
      <c r="J28" s="87"/>
      <c r="L28" s="242">
        <f>V21</f>
        <v>0</v>
      </c>
      <c r="M28" s="5"/>
      <c r="N28" s="55"/>
      <c r="O28" s="87"/>
      <c r="Q28" s="243">
        <f>AA21</f>
        <v>0</v>
      </c>
      <c r="R28" s="5"/>
      <c r="U28" s="42"/>
    </row>
    <row r="29" spans="2:38" ht="13.95" customHeight="1" x14ac:dyDescent="0.25">
      <c r="B29" s="38"/>
      <c r="D29" s="55"/>
      <c r="I29" s="55"/>
      <c r="J29" s="244">
        <f>T21</f>
        <v>0</v>
      </c>
      <c r="L29" s="242"/>
      <c r="M29" s="5"/>
      <c r="N29" s="55"/>
      <c r="O29" s="242">
        <f>Y21</f>
        <v>0</v>
      </c>
      <c r="P29" s="242"/>
      <c r="Q29" s="243"/>
      <c r="R29" s="5"/>
      <c r="U29" s="42"/>
    </row>
    <row r="30" spans="2:38" ht="13.95" customHeight="1" x14ac:dyDescent="0.25">
      <c r="B30" s="38"/>
      <c r="D30" s="55"/>
      <c r="I30" s="22"/>
      <c r="J30" s="244"/>
      <c r="L30" s="55"/>
      <c r="M30" s="5"/>
      <c r="N30" s="22"/>
      <c r="O30" s="242"/>
      <c r="P30" s="242"/>
      <c r="Q30" s="55"/>
      <c r="R30" s="5"/>
      <c r="U30" s="42"/>
    </row>
    <row r="31" spans="2:38" ht="15" customHeight="1" x14ac:dyDescent="0.25">
      <c r="B31" s="52"/>
      <c r="C31" s="1"/>
      <c r="D31" s="23"/>
      <c r="E31" s="1"/>
      <c r="F31" s="1"/>
      <c r="I31" s="22"/>
      <c r="L31" s="23"/>
      <c r="M31" s="5"/>
      <c r="N31" s="22"/>
      <c r="Q31" s="23"/>
      <c r="R31" s="5"/>
      <c r="U31" s="23"/>
    </row>
    <row r="32" spans="2:38" ht="13.95" customHeight="1" x14ac:dyDescent="0.25">
      <c r="B32" s="52"/>
      <c r="C32" s="1"/>
      <c r="D32" s="1"/>
      <c r="E32" s="1"/>
      <c r="F32" s="1"/>
      <c r="I32" s="22"/>
      <c r="L32" s="247">
        <f>W21</f>
        <v>0</v>
      </c>
      <c r="M32" s="247"/>
      <c r="N32" s="22"/>
      <c r="Q32" s="256">
        <f>AB21</f>
        <v>0</v>
      </c>
      <c r="R32" s="256"/>
      <c r="U32" s="46"/>
    </row>
    <row r="33" spans="2:22" ht="13.95" customHeight="1" x14ac:dyDescent="0.25">
      <c r="B33" s="84"/>
      <c r="C33" s="84"/>
      <c r="D33" s="248"/>
      <c r="E33" s="248"/>
      <c r="F33" s="1"/>
      <c r="I33" s="22"/>
      <c r="L33" s="247"/>
      <c r="M33" s="247"/>
      <c r="N33" s="22"/>
      <c r="Q33" s="256"/>
      <c r="R33" s="256"/>
    </row>
    <row r="34" spans="2:22" ht="13.8" x14ac:dyDescent="0.25">
      <c r="B34" s="84"/>
      <c r="C34" s="84"/>
      <c r="D34" s="248"/>
      <c r="E34" s="248"/>
      <c r="F34" s="1"/>
      <c r="I34" s="22"/>
      <c r="L34" s="46"/>
      <c r="M34" s="5"/>
      <c r="N34" s="22"/>
      <c r="Q34" s="46"/>
      <c r="R34" s="5"/>
    </row>
    <row r="35" spans="2:22" ht="13.8" x14ac:dyDescent="0.25">
      <c r="D35" s="54"/>
      <c r="I35" s="6"/>
      <c r="M35" s="5"/>
      <c r="N35" s="6"/>
      <c r="R35" s="5"/>
    </row>
    <row r="36" spans="2:22" ht="13.95" customHeight="1" x14ac:dyDescent="0.25">
      <c r="C36" s="45"/>
      <c r="D36" s="55"/>
      <c r="I36" s="22"/>
      <c r="J36" s="243">
        <f>U21</f>
        <v>0</v>
      </c>
      <c r="K36" s="243" t="str">
        <f>M14</f>
        <v/>
      </c>
      <c r="L36" s="243"/>
      <c r="M36" s="5"/>
      <c r="N36" s="22"/>
      <c r="O36" s="253"/>
      <c r="P36" s="243">
        <f>Z21</f>
        <v>0</v>
      </c>
      <c r="R36" s="5"/>
    </row>
    <row r="37" spans="2:22" ht="24.6" x14ac:dyDescent="0.4">
      <c r="B37" s="38"/>
      <c r="D37" s="55"/>
      <c r="I37" s="22"/>
      <c r="J37" s="243"/>
      <c r="K37" s="243"/>
      <c r="L37" s="243"/>
      <c r="M37" s="5"/>
      <c r="N37" s="22"/>
      <c r="O37" s="253"/>
      <c r="P37" s="243"/>
      <c r="R37" s="5"/>
      <c r="V37" s="86"/>
    </row>
    <row r="38" spans="2:22" ht="13.8" x14ac:dyDescent="0.25">
      <c r="B38" s="38"/>
      <c r="D38" s="55"/>
      <c r="E38" s="47"/>
      <c r="I38" s="55"/>
      <c r="M38" s="5"/>
      <c r="N38" s="55"/>
      <c r="R38" s="5"/>
      <c r="U38" s="42"/>
    </row>
    <row r="39" spans="2:22" ht="13.95" customHeight="1" x14ac:dyDescent="0.25">
      <c r="B39" s="241">
        <f>C20</f>
        <v>0</v>
      </c>
      <c r="C39" s="246" t="s">
        <v>32</v>
      </c>
      <c r="D39" s="55"/>
      <c r="I39" s="55"/>
      <c r="M39" s="5"/>
      <c r="N39" s="55"/>
      <c r="R39" s="5"/>
      <c r="U39" s="42"/>
    </row>
    <row r="40" spans="2:22" ht="13.95" customHeight="1" x14ac:dyDescent="0.25">
      <c r="B40" s="241"/>
      <c r="C40" s="246"/>
      <c r="D40" s="55"/>
      <c r="I40" s="22"/>
      <c r="L40" s="55"/>
      <c r="M40" s="5"/>
      <c r="N40" s="22"/>
      <c r="Q40" s="55"/>
      <c r="R40" s="5"/>
      <c r="U40" s="42"/>
    </row>
    <row r="41" spans="2:22" ht="15" customHeight="1" x14ac:dyDescent="0.25">
      <c r="B41" s="241"/>
      <c r="C41" s="246"/>
      <c r="D41" s="23"/>
      <c r="E41" s="1"/>
      <c r="F41" s="1"/>
      <c r="I41" s="22"/>
      <c r="L41" s="23"/>
      <c r="M41" s="5"/>
      <c r="N41" s="22"/>
      <c r="Q41" s="23"/>
      <c r="R41" s="5"/>
      <c r="U41" s="23"/>
    </row>
    <row r="42" spans="2:22" ht="13.95" customHeight="1" x14ac:dyDescent="0.25">
      <c r="B42" s="241"/>
      <c r="C42" s="246"/>
      <c r="D42" s="1"/>
      <c r="E42" s="1"/>
      <c r="F42" s="1"/>
      <c r="I42" s="22"/>
      <c r="M42" s="5"/>
      <c r="N42" s="22"/>
      <c r="R42" s="5"/>
      <c r="U42" s="46"/>
    </row>
    <row r="43" spans="2:22" ht="24.6" customHeight="1" x14ac:dyDescent="0.25">
      <c r="B43" s="241"/>
      <c r="C43" s="246"/>
      <c r="D43" s="54"/>
      <c r="I43" s="6"/>
      <c r="M43" s="5"/>
      <c r="N43" s="6"/>
      <c r="R43" s="5"/>
    </row>
    <row r="44" spans="2:22" ht="24.6" x14ac:dyDescent="0.4">
      <c r="C44" s="45"/>
      <c r="D44" s="55"/>
      <c r="I44" s="22"/>
      <c r="J44" s="86" t="s">
        <v>124</v>
      </c>
      <c r="M44" s="5"/>
      <c r="N44" s="5"/>
      <c r="O44" s="86" t="s">
        <v>145</v>
      </c>
      <c r="P44" s="5"/>
      <c r="Q44" s="5"/>
    </row>
    <row r="45" spans="2:22" ht="13.8" x14ac:dyDescent="0.25">
      <c r="B45" s="38"/>
      <c r="D45" s="55"/>
      <c r="I45" s="22"/>
      <c r="M45" s="5"/>
      <c r="N45" s="22"/>
      <c r="R45" s="5"/>
    </row>
    <row r="46" spans="2:22" ht="13.8" x14ac:dyDescent="0.25">
      <c r="B46" s="38"/>
      <c r="D46" s="55"/>
      <c r="E46" s="47"/>
      <c r="I46" s="22"/>
      <c r="M46" s="5"/>
      <c r="N46" s="22"/>
      <c r="R46" s="5"/>
      <c r="U46" s="42"/>
    </row>
    <row r="47" spans="2:22" ht="21" x14ac:dyDescent="0.25">
      <c r="B47" s="38"/>
      <c r="D47" s="55"/>
      <c r="I47" s="55"/>
      <c r="J47" s="87"/>
      <c r="L47" s="243">
        <f>AF21</f>
        <v>0</v>
      </c>
      <c r="M47" s="5"/>
      <c r="N47" s="249" t="s">
        <v>140</v>
      </c>
      <c r="O47" s="249"/>
      <c r="P47" s="249"/>
      <c r="Q47" s="250" t="e">
        <f>'EP Form'!Y24</f>
        <v>#N/A</v>
      </c>
      <c r="R47" s="250"/>
      <c r="S47" s="250"/>
      <c r="U47" s="42"/>
    </row>
    <row r="48" spans="2:22" ht="19.2" customHeight="1" x14ac:dyDescent="0.25">
      <c r="B48" s="38"/>
      <c r="D48" s="55"/>
      <c r="I48" s="55"/>
      <c r="J48" s="243">
        <f>AD21</f>
        <v>0</v>
      </c>
      <c r="L48" s="243"/>
      <c r="M48" s="5"/>
      <c r="N48" s="249" t="s">
        <v>141</v>
      </c>
      <c r="O48" s="249"/>
      <c r="P48" s="249"/>
      <c r="Q48" s="250" t="e">
        <f>'EP Form'!Y29</f>
        <v>#N/A</v>
      </c>
      <c r="R48" s="250"/>
      <c r="S48" s="250"/>
      <c r="U48" s="42"/>
    </row>
    <row r="49" spans="2:21" ht="19.2" customHeight="1" x14ac:dyDescent="0.25">
      <c r="B49" s="52"/>
      <c r="C49" s="1"/>
      <c r="D49" s="23"/>
      <c r="E49" s="1"/>
      <c r="F49" s="1"/>
      <c r="I49" s="22"/>
      <c r="J49" s="243"/>
      <c r="L49" s="55"/>
      <c r="M49" s="5"/>
      <c r="N49" s="249" t="s">
        <v>142</v>
      </c>
      <c r="O49" s="249"/>
      <c r="P49" s="249"/>
      <c r="Q49" s="250" t="e">
        <f>'EP Form'!Y34</f>
        <v>#N/A</v>
      </c>
      <c r="R49" s="250"/>
      <c r="S49" s="250"/>
      <c r="U49" s="23"/>
    </row>
    <row r="50" spans="2:21" ht="13.8" x14ac:dyDescent="0.25">
      <c r="B50" s="52"/>
      <c r="C50" s="1"/>
      <c r="D50" s="1"/>
      <c r="E50" s="1"/>
      <c r="F50" s="1"/>
      <c r="I50" s="22"/>
      <c r="L50" s="23"/>
      <c r="M50" s="5"/>
      <c r="N50" s="22"/>
      <c r="Q50" s="23"/>
      <c r="R50" s="5"/>
      <c r="U50" s="46"/>
    </row>
    <row r="51" spans="2:21" ht="13.8" x14ac:dyDescent="0.25">
      <c r="B51" s="84"/>
      <c r="C51" s="84"/>
      <c r="D51" s="248"/>
      <c r="E51" s="248"/>
      <c r="F51" s="1"/>
      <c r="I51" s="22"/>
      <c r="L51" s="247">
        <f>AG21</f>
        <v>0</v>
      </c>
      <c r="M51" s="247"/>
      <c r="N51" s="22"/>
      <c r="Q51" s="258"/>
      <c r="R51" s="258"/>
    </row>
    <row r="52" spans="2:21" ht="13.8" x14ac:dyDescent="0.25">
      <c r="B52" s="84"/>
      <c r="C52" s="84"/>
      <c r="D52" s="248"/>
      <c r="E52" s="248"/>
      <c r="F52" s="1"/>
      <c r="I52" s="22"/>
      <c r="L52" s="247"/>
      <c r="M52" s="247"/>
      <c r="N52" s="22"/>
      <c r="Q52" s="258"/>
      <c r="R52" s="258"/>
    </row>
    <row r="53" spans="2:21" ht="13.8" x14ac:dyDescent="0.25">
      <c r="D53" s="54"/>
      <c r="I53" s="22"/>
      <c r="L53" s="46"/>
      <c r="M53" s="5"/>
      <c r="N53" s="22"/>
      <c r="Q53" s="46"/>
      <c r="R53" s="5"/>
    </row>
    <row r="54" spans="2:21" ht="13.8" x14ac:dyDescent="0.25">
      <c r="C54" s="45"/>
      <c r="D54" s="55"/>
      <c r="I54" s="6"/>
      <c r="M54" s="5"/>
      <c r="N54" s="6"/>
      <c r="R54" s="5"/>
    </row>
    <row r="55" spans="2:21" ht="13.95" customHeight="1" x14ac:dyDescent="0.25">
      <c r="B55" s="38"/>
      <c r="D55" s="55"/>
      <c r="I55" s="22"/>
      <c r="J55" s="253"/>
      <c r="K55" s="260">
        <f>AE21</f>
        <v>0</v>
      </c>
      <c r="M55" s="5"/>
      <c r="N55" s="22"/>
      <c r="O55" s="253"/>
      <c r="P55" s="259"/>
      <c r="R55" s="5"/>
    </row>
    <row r="56" spans="2:21" ht="13.95" customHeight="1" x14ac:dyDescent="0.25">
      <c r="B56" s="38"/>
      <c r="D56" s="55"/>
      <c r="E56" s="47"/>
      <c r="I56" s="22"/>
      <c r="J56" s="253"/>
      <c r="K56" s="260"/>
      <c r="M56" s="5"/>
      <c r="N56" s="22"/>
      <c r="O56" s="253"/>
      <c r="P56" s="259"/>
      <c r="R56" s="5"/>
      <c r="U56" s="42"/>
    </row>
    <row r="57" spans="2:21" ht="13.8" x14ac:dyDescent="0.25">
      <c r="B57" s="38"/>
      <c r="D57" s="55"/>
      <c r="I57" s="55"/>
      <c r="K57" s="260"/>
      <c r="M57" s="5"/>
      <c r="N57" s="55"/>
      <c r="R57" s="5"/>
      <c r="U57" s="42"/>
    </row>
    <row r="58" spans="2:21" ht="13.8" x14ac:dyDescent="0.25">
      <c r="B58" s="38"/>
      <c r="D58" s="55"/>
      <c r="I58" s="55"/>
      <c r="M58" s="5"/>
      <c r="N58" s="55"/>
      <c r="R58" s="5"/>
      <c r="U58" s="42"/>
    </row>
    <row r="59" spans="2:21" ht="15" customHeight="1" x14ac:dyDescent="0.25">
      <c r="B59" s="52"/>
      <c r="C59" s="1"/>
      <c r="D59" s="23"/>
      <c r="E59" s="1"/>
      <c r="F59" s="1"/>
      <c r="I59" s="22"/>
      <c r="L59" s="55"/>
      <c r="M59" s="5"/>
      <c r="N59" s="22"/>
      <c r="Q59" s="55"/>
      <c r="R59" s="5"/>
      <c r="U59" s="23"/>
    </row>
    <row r="60" spans="2:21" ht="13.8" x14ac:dyDescent="0.25">
      <c r="B60" s="52"/>
      <c r="C60" s="1"/>
      <c r="D60" s="1"/>
      <c r="E60" s="1"/>
      <c r="F60" s="1"/>
      <c r="I60" s="22"/>
      <c r="L60" s="23"/>
      <c r="M60" s="5"/>
      <c r="N60" s="22"/>
      <c r="Q60" s="23"/>
      <c r="R60" s="5"/>
      <c r="U60" s="46"/>
    </row>
    <row r="61" spans="2:21" ht="13.8" x14ac:dyDescent="0.25">
      <c r="B61" s="84"/>
      <c r="C61" s="84"/>
      <c r="D61" s="248"/>
      <c r="E61" s="248"/>
      <c r="F61" s="1"/>
      <c r="I61" s="22"/>
      <c r="M61" s="5"/>
      <c r="N61" s="22"/>
      <c r="R61" s="5"/>
    </row>
    <row r="62" spans="2:21" ht="13.8" x14ac:dyDescent="0.25">
      <c r="B62" s="84"/>
      <c r="C62" s="84"/>
      <c r="D62" s="248"/>
      <c r="E62" s="248"/>
      <c r="F62" s="1"/>
      <c r="I62" s="6"/>
      <c r="M62" s="5"/>
      <c r="N62" s="6"/>
      <c r="R62" s="5"/>
    </row>
    <row r="63" spans="2:21" ht="16.95" customHeight="1" x14ac:dyDescent="0.25">
      <c r="B63" s="26"/>
      <c r="I63" s="70"/>
      <c r="M63" s="5"/>
      <c r="N63" s="5"/>
      <c r="O63" s="5"/>
      <c r="P63" s="5"/>
      <c r="Q63" s="5"/>
    </row>
    <row r="64" spans="2:21" ht="17.399999999999999" x14ac:dyDescent="0.3">
      <c r="B64" s="51" t="s">
        <v>96</v>
      </c>
      <c r="C64" s="15"/>
      <c r="D64" s="15"/>
      <c r="E64" s="15"/>
      <c r="F64" s="15"/>
      <c r="G64" s="15"/>
      <c r="H64" s="15"/>
      <c r="I64" s="18"/>
      <c r="J64" s="15"/>
      <c r="K64" s="15"/>
      <c r="L64" s="15"/>
      <c r="M64" s="15"/>
      <c r="N64" s="15"/>
      <c r="O64" s="15"/>
      <c r="P64" s="15"/>
      <c r="Q64" s="15"/>
      <c r="R64" s="15"/>
      <c r="S64" s="15"/>
    </row>
    <row r="66" spans="2:19" x14ac:dyDescent="0.25">
      <c r="H66" s="6" t="s">
        <v>97</v>
      </c>
    </row>
    <row r="67" spans="2:19" x14ac:dyDescent="0.25">
      <c r="H67" s="6" t="s">
        <v>103</v>
      </c>
    </row>
    <row r="69" spans="2:19" x14ac:dyDescent="0.25">
      <c r="H69" s="6" t="s">
        <v>76</v>
      </c>
    </row>
    <row r="70" spans="2:19" x14ac:dyDescent="0.25">
      <c r="H70" s="6"/>
    </row>
    <row r="71" spans="2:19" x14ac:dyDescent="0.25">
      <c r="H71" s="6"/>
    </row>
    <row r="72" spans="2:19" x14ac:dyDescent="0.25">
      <c r="H72" s="6"/>
    </row>
    <row r="73" spans="2:19" x14ac:dyDescent="0.25">
      <c r="H73" s="6"/>
    </row>
    <row r="74" spans="2:19" ht="16.8" x14ac:dyDescent="0.3">
      <c r="B74" s="63" t="s">
        <v>31</v>
      </c>
      <c r="C74" s="64" t="s">
        <v>54</v>
      </c>
      <c r="D74" s="64" t="s">
        <v>42</v>
      </c>
      <c r="E74" s="64" t="s">
        <v>43</v>
      </c>
      <c r="F74" s="64" t="s">
        <v>44</v>
      </c>
      <c r="G74" s="64" t="s">
        <v>45</v>
      </c>
      <c r="H74" s="64" t="s">
        <v>46</v>
      </c>
      <c r="I74" s="64" t="s">
        <v>47</v>
      </c>
      <c r="J74" s="64" t="s">
        <v>48</v>
      </c>
      <c r="K74" s="64" t="s">
        <v>49</v>
      </c>
      <c r="L74" s="64" t="s">
        <v>50</v>
      </c>
      <c r="M74" s="64" t="s">
        <v>51</v>
      </c>
      <c r="N74" s="64" t="s">
        <v>52</v>
      </c>
      <c r="O74" s="64" t="s">
        <v>53</v>
      </c>
    </row>
    <row r="75" spans="2:19" ht="16.8" x14ac:dyDescent="0.3">
      <c r="B75" s="58" t="s">
        <v>36</v>
      </c>
      <c r="C75" s="130">
        <f>'EP Form'!C71</f>
        <v>0</v>
      </c>
      <c r="D75" s="130">
        <f>'EP Form'!D71</f>
        <v>0</v>
      </c>
      <c r="E75" s="130">
        <f>'EP Form'!E71</f>
        <v>0</v>
      </c>
      <c r="F75" s="130">
        <f>'EP Form'!F71</f>
        <v>0</v>
      </c>
      <c r="G75" s="130">
        <f>'EP Form'!G71</f>
        <v>0</v>
      </c>
      <c r="H75" s="130">
        <f>'EP Form'!H71</f>
        <v>0</v>
      </c>
      <c r="I75" s="130">
        <f>'EP Form'!I71</f>
        <v>0</v>
      </c>
      <c r="J75" s="130">
        <f>'EP Form'!J71</f>
        <v>0</v>
      </c>
      <c r="K75" s="130">
        <f>'EP Form'!K71</f>
        <v>0</v>
      </c>
      <c r="L75" s="130">
        <f>'EP Form'!L71</f>
        <v>0</v>
      </c>
      <c r="M75" s="130">
        <f>'EP Form'!M71</f>
        <v>0</v>
      </c>
      <c r="N75" s="130">
        <f>'EP Form'!N71</f>
        <v>0</v>
      </c>
      <c r="O75" s="130">
        <f>'EP Form'!O71</f>
        <v>0</v>
      </c>
    </row>
    <row r="76" spans="2:19" ht="16.8" x14ac:dyDescent="0.3">
      <c r="B76" s="58"/>
      <c r="C76" s="130"/>
      <c r="D76" s="130"/>
      <c r="E76" s="130"/>
      <c r="F76" s="130"/>
      <c r="G76" s="130"/>
      <c r="H76" s="130"/>
      <c r="I76" s="130"/>
      <c r="J76" s="130"/>
      <c r="K76" s="130"/>
      <c r="L76" s="130"/>
      <c r="M76" s="130"/>
      <c r="N76" s="130"/>
      <c r="O76" s="130"/>
    </row>
    <row r="77" spans="2:19" ht="13.8" x14ac:dyDescent="0.25">
      <c r="B77" s="5"/>
      <c r="C77" s="5"/>
      <c r="D77" s="5"/>
      <c r="E77" s="5"/>
      <c r="F77" s="5"/>
      <c r="G77" s="5"/>
      <c r="H77" s="5"/>
      <c r="I77" s="5"/>
      <c r="J77" s="5"/>
      <c r="K77" s="5"/>
      <c r="L77" s="5"/>
      <c r="M77" s="5"/>
      <c r="N77" s="5"/>
      <c r="O77" s="5"/>
      <c r="P77" s="5"/>
    </row>
    <row r="78" spans="2:19" ht="17.399999999999999" x14ac:dyDescent="0.3">
      <c r="B78" s="51"/>
      <c r="C78" s="15"/>
      <c r="D78" s="15"/>
      <c r="E78" s="15"/>
      <c r="F78" s="15"/>
      <c r="G78" s="15"/>
      <c r="H78" s="15"/>
      <c r="I78" s="18"/>
      <c r="J78" s="15"/>
      <c r="K78" s="15"/>
      <c r="L78" s="15"/>
      <c r="M78" s="15"/>
      <c r="N78" s="15"/>
      <c r="O78" s="15"/>
      <c r="P78" s="15"/>
      <c r="Q78" s="15"/>
      <c r="R78" s="15"/>
      <c r="S78" s="93"/>
    </row>
    <row r="79" spans="2:19" ht="21" customHeight="1" x14ac:dyDescent="0.25">
      <c r="B79" s="7"/>
      <c r="G79" s="80"/>
      <c r="Q79" s="28"/>
    </row>
    <row r="80" spans="2:19" ht="13.8" x14ac:dyDescent="0.25">
      <c r="B80" s="7"/>
      <c r="G80" s="83"/>
      <c r="Q80" s="28"/>
    </row>
    <row r="81" spans="2:17" ht="13.8" x14ac:dyDescent="0.25">
      <c r="B81" s="7"/>
      <c r="G81" s="83"/>
      <c r="P81" s="28"/>
      <c r="Q81" s="28"/>
    </row>
  </sheetData>
  <sheetProtection algorithmName="SHA-512" hashValue="MXEeIFXGpHw7GHYgK25TwsVd1QDaBCRr9+eajaQyf+MC7SqUpHa5JqjePf54WAfVkgd/Qz9mak7OSEXOS+YweQ==" saltValue="ywiGyWZmP3iSCL/olzDf8Q==" spinCount="100000" sheet="1" objects="1" scenarios="1"/>
  <protectedRanges>
    <protectedRange sqref="E6:E7 M6:M7" name="Range3"/>
  </protectedRanges>
  <mergeCells count="39">
    <mergeCell ref="T12:W12"/>
    <mergeCell ref="Y12:AB12"/>
    <mergeCell ref="AD12:AG12"/>
    <mergeCell ref="AI12:AL12"/>
    <mergeCell ref="M6:Q6"/>
    <mergeCell ref="B8:I9"/>
    <mergeCell ref="E25:F25"/>
    <mergeCell ref="E26:F27"/>
    <mergeCell ref="L28:L29"/>
    <mergeCell ref="Q28:Q29"/>
    <mergeCell ref="J29:J30"/>
    <mergeCell ref="O29:P30"/>
    <mergeCell ref="Q32:R33"/>
    <mergeCell ref="D33:E33"/>
    <mergeCell ref="D34:E34"/>
    <mergeCell ref="O36:O37"/>
    <mergeCell ref="P36:P37"/>
    <mergeCell ref="B39:B43"/>
    <mergeCell ref="C39:C43"/>
    <mergeCell ref="L47:L48"/>
    <mergeCell ref="J48:J49"/>
    <mergeCell ref="L32:M33"/>
    <mergeCell ref="J36:L37"/>
    <mergeCell ref="D61:E61"/>
    <mergeCell ref="D62:E62"/>
    <mergeCell ref="D51:E51"/>
    <mergeCell ref="L51:M52"/>
    <mergeCell ref="Q51:R52"/>
    <mergeCell ref="D52:E52"/>
    <mergeCell ref="J55:J56"/>
    <mergeCell ref="O55:O56"/>
    <mergeCell ref="P55:P56"/>
    <mergeCell ref="K55:K57"/>
    <mergeCell ref="N47:P47"/>
    <mergeCell ref="Q47:S47"/>
    <mergeCell ref="N48:P48"/>
    <mergeCell ref="N49:P49"/>
    <mergeCell ref="Q48:S48"/>
    <mergeCell ref="Q49:S49"/>
  </mergeCells>
  <pageMargins left="0.25" right="0.25" top="0.25" bottom="0.25" header="0.3" footer="0.3"/>
  <pageSetup scale="6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L81"/>
  <sheetViews>
    <sheetView showGridLines="0" zoomScale="70" zoomScaleNormal="70" workbookViewId="0">
      <selection activeCell="AN18" sqref="AN18"/>
    </sheetView>
  </sheetViews>
  <sheetFormatPr defaultRowHeight="13.2" x14ac:dyDescent="0.25"/>
  <cols>
    <col min="1" max="1" width="2.88671875" customWidth="1"/>
    <col min="2" max="2" width="18.21875" bestFit="1" customWidth="1"/>
    <col min="5" max="5" width="8.88671875" customWidth="1"/>
    <col min="9" max="9" width="11.5546875" bestFit="1" customWidth="1"/>
    <col min="10" max="10" width="11" customWidth="1"/>
    <col min="11" max="12" width="10" bestFit="1" customWidth="1"/>
    <col min="13" max="13" width="7.88671875" customWidth="1"/>
    <col min="14" max="14" width="7.33203125" customWidth="1"/>
    <col min="15" max="15" width="8.33203125" customWidth="1"/>
    <col min="16" max="17" width="10" bestFit="1" customWidth="1"/>
    <col min="18" max="18" width="2.6640625" customWidth="1"/>
    <col min="20" max="38" width="0" hidden="1" customWidth="1"/>
  </cols>
  <sheetData>
    <row r="1" spans="2:38" ht="8.4" customHeight="1" x14ac:dyDescent="0.25"/>
    <row r="2" spans="2:38" x14ac:dyDescent="0.25">
      <c r="B2" s="16"/>
      <c r="C2" s="14"/>
      <c r="D2" s="14"/>
      <c r="E2" s="14"/>
      <c r="F2" s="14"/>
      <c r="G2" s="14"/>
      <c r="H2" s="14"/>
      <c r="I2" s="14"/>
      <c r="J2" s="14"/>
      <c r="K2" s="14"/>
      <c r="L2" s="14"/>
      <c r="M2" s="14"/>
      <c r="N2" s="14"/>
      <c r="O2" s="17"/>
      <c r="P2" s="16"/>
      <c r="Q2" s="14"/>
      <c r="R2" s="93"/>
    </row>
    <row r="3" spans="2:38" x14ac:dyDescent="0.25">
      <c r="B3" s="14"/>
      <c r="C3" s="14"/>
      <c r="D3" s="14"/>
      <c r="E3" s="14"/>
      <c r="F3" s="14"/>
      <c r="G3" s="14"/>
      <c r="H3" s="14"/>
      <c r="I3" s="14"/>
      <c r="J3" s="14"/>
      <c r="K3" s="14"/>
      <c r="L3" s="14"/>
      <c r="M3" s="14"/>
      <c r="N3" s="14"/>
      <c r="O3" s="14"/>
      <c r="P3" s="16"/>
      <c r="Q3" s="14"/>
      <c r="R3" s="93"/>
    </row>
    <row r="4" spans="2:38" x14ac:dyDescent="0.25">
      <c r="B4" s="14"/>
      <c r="C4" s="14"/>
      <c r="D4" s="14"/>
      <c r="E4" s="14"/>
      <c r="F4" s="14"/>
      <c r="G4" s="14"/>
      <c r="H4" s="14"/>
      <c r="I4" s="14"/>
      <c r="J4" s="14"/>
      <c r="K4" s="14"/>
      <c r="L4" s="14"/>
      <c r="M4" s="14"/>
      <c r="N4" s="14"/>
      <c r="O4" s="14"/>
      <c r="P4" s="14"/>
      <c r="Q4" s="14"/>
      <c r="R4" s="93"/>
    </row>
    <row r="6" spans="2:38" ht="17.399999999999999" x14ac:dyDescent="0.3">
      <c r="B6" s="85" t="s">
        <v>1</v>
      </c>
      <c r="C6" s="3"/>
      <c r="D6" s="3"/>
      <c r="E6" s="112">
        <f>'EP Form'!E6</f>
        <v>0</v>
      </c>
      <c r="F6" s="32"/>
      <c r="G6" s="32"/>
      <c r="H6" s="32"/>
      <c r="I6" s="3"/>
      <c r="J6" s="3"/>
      <c r="K6" s="85"/>
      <c r="L6" s="33" t="s">
        <v>9</v>
      </c>
      <c r="M6" s="238">
        <f>'EP Form'!E10</f>
        <v>0</v>
      </c>
      <c r="N6" s="238"/>
      <c r="O6" s="238"/>
      <c r="P6" s="238"/>
      <c r="Q6" s="238"/>
    </row>
    <row r="7" spans="2:38" ht="17.399999999999999" x14ac:dyDescent="0.3">
      <c r="B7" s="85" t="s">
        <v>10</v>
      </c>
      <c r="C7" s="3"/>
      <c r="D7" s="3"/>
      <c r="E7" s="97">
        <f>'EP Form'!E7</f>
        <v>0</v>
      </c>
      <c r="F7" s="34"/>
      <c r="G7" s="34"/>
      <c r="H7" s="34"/>
      <c r="I7" s="3"/>
      <c r="J7" s="3"/>
      <c r="K7" s="85"/>
      <c r="L7" s="33" t="s">
        <v>7</v>
      </c>
      <c r="M7" s="95">
        <f>'EP Form'!E11</f>
        <v>0</v>
      </c>
      <c r="N7" s="34"/>
      <c r="O7" s="34"/>
      <c r="P7" s="34"/>
      <c r="Q7" s="35"/>
    </row>
    <row r="8" spans="2:38" ht="36" customHeight="1" x14ac:dyDescent="0.25">
      <c r="B8" s="239" t="s">
        <v>125</v>
      </c>
      <c r="C8" s="239"/>
      <c r="D8" s="239"/>
      <c r="E8" s="239"/>
      <c r="F8" s="239"/>
      <c r="G8" s="239"/>
      <c r="H8" s="239"/>
      <c r="I8" s="239"/>
    </row>
    <row r="9" spans="2:38" ht="16.350000000000001" customHeight="1" x14ac:dyDescent="0.25">
      <c r="B9" s="239"/>
      <c r="C9" s="239"/>
      <c r="D9" s="239"/>
      <c r="E9" s="239"/>
      <c r="F9" s="239"/>
      <c r="G9" s="239"/>
      <c r="H9" s="239"/>
      <c r="I9" s="239"/>
    </row>
    <row r="10" spans="2:38" ht="17.399999999999999" x14ac:dyDescent="0.3">
      <c r="B10" s="51" t="s">
        <v>95</v>
      </c>
      <c r="C10" s="15"/>
      <c r="D10" s="15"/>
      <c r="E10" s="15"/>
      <c r="F10" s="15"/>
      <c r="G10" s="15"/>
      <c r="H10" s="51"/>
      <c r="I10" s="27"/>
      <c r="J10" s="15"/>
      <c r="K10" s="15"/>
      <c r="L10" s="15"/>
      <c r="M10" s="15"/>
      <c r="N10" s="15"/>
      <c r="O10" s="15"/>
      <c r="P10" s="15"/>
      <c r="Q10" s="48"/>
      <c r="R10" s="48"/>
      <c r="U10" s="6"/>
    </row>
    <row r="11" spans="2:38" ht="7.95" customHeight="1" x14ac:dyDescent="0.25"/>
    <row r="12" spans="2:38" ht="16.350000000000001" customHeight="1" x14ac:dyDescent="0.3">
      <c r="B12" s="57" t="s">
        <v>88</v>
      </c>
      <c r="C12" s="30"/>
      <c r="D12" s="30"/>
      <c r="E12" s="31"/>
      <c r="F12" s="76"/>
      <c r="I12" s="29" t="s">
        <v>116</v>
      </c>
      <c r="J12" s="30"/>
      <c r="K12" s="30"/>
      <c r="L12" s="30"/>
      <c r="M12" s="30"/>
      <c r="N12" s="30"/>
      <c r="O12" s="30"/>
      <c r="P12" s="31"/>
      <c r="T12" s="251">
        <v>1</v>
      </c>
      <c r="U12" s="251"/>
      <c r="V12" s="251"/>
      <c r="W12" s="251"/>
      <c r="Y12" s="251">
        <v>2</v>
      </c>
      <c r="Z12" s="251"/>
      <c r="AA12" s="251"/>
      <c r="AB12" s="251"/>
      <c r="AD12" s="251">
        <v>3</v>
      </c>
      <c r="AE12" s="251"/>
      <c r="AF12" s="251"/>
      <c r="AG12" s="251"/>
      <c r="AI12" s="251">
        <v>4</v>
      </c>
      <c r="AJ12" s="251"/>
      <c r="AK12" s="251"/>
      <c r="AL12" s="251"/>
    </row>
    <row r="13" spans="2:38" ht="18" customHeight="1" x14ac:dyDescent="0.25">
      <c r="B13" s="71" t="s">
        <v>31</v>
      </c>
      <c r="C13" s="71" t="s">
        <v>32</v>
      </c>
      <c r="D13" s="71" t="s">
        <v>107</v>
      </c>
      <c r="E13" s="72" t="s">
        <v>77</v>
      </c>
      <c r="F13" s="74"/>
      <c r="I13" s="40" t="s">
        <v>31</v>
      </c>
      <c r="J13" s="94" t="s">
        <v>62</v>
      </c>
      <c r="K13" s="39" t="s">
        <v>108</v>
      </c>
      <c r="L13" s="40" t="s">
        <v>33</v>
      </c>
      <c r="M13" s="40" t="s">
        <v>40</v>
      </c>
      <c r="N13" s="40" t="s">
        <v>41</v>
      </c>
      <c r="O13" s="40" t="s">
        <v>35</v>
      </c>
      <c r="P13" s="56" t="s">
        <v>77</v>
      </c>
      <c r="T13" s="40" t="s">
        <v>33</v>
      </c>
      <c r="U13" s="40" t="s">
        <v>40</v>
      </c>
      <c r="V13" s="40" t="s">
        <v>41</v>
      </c>
      <c r="W13" s="40" t="s">
        <v>35</v>
      </c>
      <c r="Y13" s="40" t="s">
        <v>33</v>
      </c>
      <c r="Z13" s="40" t="s">
        <v>40</v>
      </c>
      <c r="AA13" s="40" t="s">
        <v>41</v>
      </c>
      <c r="AB13" s="40" t="s">
        <v>35</v>
      </c>
      <c r="AD13" s="40" t="s">
        <v>33</v>
      </c>
      <c r="AE13" s="40" t="s">
        <v>40</v>
      </c>
      <c r="AF13" s="40" t="s">
        <v>41</v>
      </c>
      <c r="AG13" s="40" t="s">
        <v>35</v>
      </c>
      <c r="AI13" s="40" t="s">
        <v>33</v>
      </c>
      <c r="AJ13" s="40" t="s">
        <v>40</v>
      </c>
      <c r="AK13" s="40" t="s">
        <v>41</v>
      </c>
      <c r="AL13" s="40" t="s">
        <v>35</v>
      </c>
    </row>
    <row r="14" spans="2:38" ht="15" x14ac:dyDescent="0.25">
      <c r="B14" s="62" t="str">
        <f>IF('EP Form'!$B36="D",'EP Form'!$B36,"")</f>
        <v/>
      </c>
      <c r="C14" s="132" t="str">
        <f>IF('EP Form'!$B36="D",'EP Form'!$C36,"")</f>
        <v/>
      </c>
      <c r="D14" s="132" t="str">
        <f>IF('EP Form'!$B36="D",'EP Form'!$D36,"")</f>
        <v/>
      </c>
      <c r="E14" s="62" t="str">
        <f>IF('EP Form'!$B36="D",'EP Form'!$E36,"")</f>
        <v/>
      </c>
      <c r="F14" s="73"/>
      <c r="I14" s="104" t="str">
        <f>IF('EP Form'!I36="D",'EP Form'!I36,"")</f>
        <v/>
      </c>
      <c r="J14" s="104" t="str">
        <f>IF((AND('EP Form'!$I36="D", 'EP Form'!$J36&lt;6)),'EP Form'!$J36,"")</f>
        <v/>
      </c>
      <c r="K14" s="104" t="str">
        <f>IF((AND('EP Form'!$I36="D", 'EP Form'!$J36&lt;6)),'EP Form'!$K36,"")</f>
        <v/>
      </c>
      <c r="L14" s="133" t="str">
        <f>IF((AND('EP Form'!$I36="D", 'EP Form'!$J36&lt;6)),'EP Form'!$L36,"")</f>
        <v/>
      </c>
      <c r="M14" s="133" t="str">
        <f>IF((AND('EP Form'!$I36="D", 'EP Form'!$J36&lt;6)),'EP Form'!$M36,"")</f>
        <v/>
      </c>
      <c r="N14" s="133" t="str">
        <f>IF((AND('EP Form'!$I36="D", 'EP Form'!$J36&lt;6)),'EP Form'!$N36,"")</f>
        <v/>
      </c>
      <c r="O14" s="133" t="str">
        <f>IF((AND('EP Form'!$I36="D", 'EP Form'!$J36&lt;6)),'EP Form'!$O36,"")</f>
        <v/>
      </c>
      <c r="P14" s="59" t="str">
        <f>IF((AND('EP Form'!$I36="D", 'EP Form'!$J36&lt;6)),'EP Form'!$P36,"")</f>
        <v/>
      </c>
      <c r="T14">
        <f>IF(J14=1,L14,0)</f>
        <v>0</v>
      </c>
      <c r="U14">
        <f>IF(J14=1,M14,0)</f>
        <v>0</v>
      </c>
      <c r="V14">
        <f>IF(J14=1,N14,0)</f>
        <v>0</v>
      </c>
      <c r="W14">
        <f>IF(J14=1,O14,0)</f>
        <v>0</v>
      </c>
      <c r="Y14" s="6">
        <f>IF($J14=2,L14,0)</f>
        <v>0</v>
      </c>
      <c r="Z14" s="6">
        <f t="shared" ref="Z14:AB20" si="0">IF($J14=2,M14,0)</f>
        <v>0</v>
      </c>
      <c r="AA14" s="6">
        <f t="shared" si="0"/>
        <v>0</v>
      </c>
      <c r="AB14" s="6">
        <f t="shared" si="0"/>
        <v>0</v>
      </c>
      <c r="AD14">
        <f>IF($J14=3,L14,0)</f>
        <v>0</v>
      </c>
      <c r="AE14">
        <f t="shared" ref="AE14:AG20" si="1">IF($J14=3,M14,0)</f>
        <v>0</v>
      </c>
      <c r="AF14">
        <f t="shared" si="1"/>
        <v>0</v>
      </c>
      <c r="AG14">
        <f t="shared" si="1"/>
        <v>0</v>
      </c>
      <c r="AI14">
        <f>IF($J14=4,L14,0)</f>
        <v>0</v>
      </c>
      <c r="AJ14">
        <f t="shared" ref="AJ14:AL20" si="2">IF($J14=4,M14,0)</f>
        <v>0</v>
      </c>
      <c r="AK14">
        <f t="shared" si="2"/>
        <v>0</v>
      </c>
      <c r="AL14">
        <f t="shared" si="2"/>
        <v>0</v>
      </c>
    </row>
    <row r="15" spans="2:38" ht="15" x14ac:dyDescent="0.25">
      <c r="B15" s="62" t="str">
        <f>IF('EP Form'!$B37="D",'EP Form'!$B37,"")</f>
        <v/>
      </c>
      <c r="C15" s="132" t="str">
        <f>IF('EP Form'!$B37="D",'EP Form'!$C37,"")</f>
        <v/>
      </c>
      <c r="D15" s="132" t="str">
        <f>IF('EP Form'!$B37="D",'EP Form'!$D37,"")</f>
        <v/>
      </c>
      <c r="E15" s="62" t="str">
        <f>IF('EP Form'!$B37="D",'EP Form'!$E37,"")</f>
        <v/>
      </c>
      <c r="F15" s="73"/>
      <c r="I15" s="104" t="str">
        <f>IF('EP Form'!$I37="D",'EP Form'!$I37,"")</f>
        <v/>
      </c>
      <c r="J15" s="104" t="str">
        <f>IF((AND('EP Form'!$I37="D", 'EP Form'!$J37&lt;6)),'EP Form'!$J37,"")</f>
        <v/>
      </c>
      <c r="K15" s="104" t="str">
        <f>IF((AND('EP Form'!I37="D", 'EP Form'!J37&lt;6)),'EP Form'!K37,"")</f>
        <v/>
      </c>
      <c r="L15" s="133" t="str">
        <f>IF((AND('EP Form'!I37="D", 'EP Form'!J37&lt;6)),'EP Form'!L37,"")</f>
        <v/>
      </c>
      <c r="M15" s="133" t="str">
        <f>IF((AND('EP Form'!I37="D", 'EP Form'!J37&lt;6)),'EP Form'!M37,"")</f>
        <v/>
      </c>
      <c r="N15" s="133" t="str">
        <f>IF((AND('EP Form'!I37="D", 'EP Form'!J37&lt;6)),'EP Form'!N37,"")</f>
        <v/>
      </c>
      <c r="O15" s="133" t="str">
        <f>IF((AND('EP Form'!I37="D", 'EP Form'!J37&lt;6)),'EP Form'!O37,"")</f>
        <v/>
      </c>
      <c r="P15" s="59" t="str">
        <f>IF((AND('EP Form'!$I37="D", 'EP Form'!$J37&lt;6)),'EP Form'!$P37,"")</f>
        <v/>
      </c>
      <c r="T15">
        <f>IF(J15=1,L15,0)</f>
        <v>0</v>
      </c>
      <c r="U15">
        <f t="shared" ref="U15:U20" si="3">IF(J15=1,M15,0)</f>
        <v>0</v>
      </c>
      <c r="V15">
        <f t="shared" ref="V15:V20" si="4">IF(J15=1,N15,0)</f>
        <v>0</v>
      </c>
      <c r="W15">
        <f t="shared" ref="W15:W20" si="5">IF(J15=1,O15,0)</f>
        <v>0</v>
      </c>
      <c r="Y15" s="6">
        <f t="shared" ref="Y15:Y20" si="6">IF(J15=2,L15,0)</f>
        <v>0</v>
      </c>
      <c r="Z15" s="6">
        <f t="shared" si="0"/>
        <v>0</v>
      </c>
      <c r="AA15" s="6">
        <f t="shared" si="0"/>
        <v>0</v>
      </c>
      <c r="AB15" s="6">
        <f t="shared" si="0"/>
        <v>0</v>
      </c>
      <c r="AD15">
        <f t="shared" ref="AD15:AD20" si="7">IF($J15=3,L15,0)</f>
        <v>0</v>
      </c>
      <c r="AE15">
        <f t="shared" si="1"/>
        <v>0</v>
      </c>
      <c r="AF15">
        <f t="shared" si="1"/>
        <v>0</v>
      </c>
      <c r="AG15">
        <f t="shared" si="1"/>
        <v>0</v>
      </c>
      <c r="AI15">
        <f t="shared" ref="AI15:AI20" si="8">IF($J15=4,L15,0)</f>
        <v>0</v>
      </c>
      <c r="AJ15">
        <f t="shared" si="2"/>
        <v>0</v>
      </c>
      <c r="AK15">
        <f t="shared" si="2"/>
        <v>0</v>
      </c>
      <c r="AL15">
        <f t="shared" si="2"/>
        <v>0</v>
      </c>
    </row>
    <row r="16" spans="2:38" ht="15" x14ac:dyDescent="0.25">
      <c r="B16" s="62" t="str">
        <f>IF('EP Form'!$B38="D",'EP Form'!$B38,"")</f>
        <v/>
      </c>
      <c r="C16" s="132" t="str">
        <f>IF('EP Form'!$B38="D",'EP Form'!$C38,"")</f>
        <v/>
      </c>
      <c r="D16" s="132" t="str">
        <f>IF('EP Form'!$B38="D",'EP Form'!$D38,"")</f>
        <v/>
      </c>
      <c r="E16" s="62" t="str">
        <f>IF('EP Form'!$B38="D",'EP Form'!$E38,"")</f>
        <v/>
      </c>
      <c r="I16" s="104" t="str">
        <f>IF('EP Form'!$I38="D",'EP Form'!$I38,"")</f>
        <v/>
      </c>
      <c r="J16" s="104" t="str">
        <f>IF((AND('EP Form'!$I38="D", 'EP Form'!$J38&lt;6)),'EP Form'!$J38,"")</f>
        <v/>
      </c>
      <c r="K16" s="104" t="str">
        <f>IF((AND('EP Form'!I38="D", 'EP Form'!J38&lt;6)),'EP Form'!K38,"")</f>
        <v/>
      </c>
      <c r="L16" s="133" t="str">
        <f>IF((AND('EP Form'!I38="D", 'EP Form'!J38&lt;6)),'EP Form'!L38,"")</f>
        <v/>
      </c>
      <c r="M16" s="133" t="str">
        <f>IF((AND('EP Form'!I38="D", 'EP Form'!J38&lt;6)),'EP Form'!M38,"")</f>
        <v/>
      </c>
      <c r="N16" s="133" t="str">
        <f>IF((AND('EP Form'!I38="D", 'EP Form'!J38&lt;6)),'EP Form'!N38,"")</f>
        <v/>
      </c>
      <c r="O16" s="133" t="str">
        <f>IF((AND('EP Form'!I38="D", 'EP Form'!J38&lt;6)),'EP Form'!O38,"")</f>
        <v/>
      </c>
      <c r="P16" s="59" t="str">
        <f>IF((AND('EP Form'!$I38="D", 'EP Form'!$J38&lt;6)),'EP Form'!$P38,"")</f>
        <v/>
      </c>
      <c r="T16">
        <f t="shared" ref="T16:T20" si="9">IF(J16=1,L16,0)</f>
        <v>0</v>
      </c>
      <c r="U16">
        <f t="shared" si="3"/>
        <v>0</v>
      </c>
      <c r="V16">
        <f t="shared" si="4"/>
        <v>0</v>
      </c>
      <c r="W16">
        <f t="shared" si="5"/>
        <v>0</v>
      </c>
      <c r="Y16" s="6">
        <f t="shared" si="6"/>
        <v>0</v>
      </c>
      <c r="Z16" s="6">
        <f t="shared" si="0"/>
        <v>0</v>
      </c>
      <c r="AA16" s="6">
        <f t="shared" si="0"/>
        <v>0</v>
      </c>
      <c r="AB16" s="6">
        <f t="shared" si="0"/>
        <v>0</v>
      </c>
      <c r="AD16">
        <f t="shared" si="7"/>
        <v>0</v>
      </c>
      <c r="AE16">
        <f t="shared" si="1"/>
        <v>0</v>
      </c>
      <c r="AF16">
        <f t="shared" si="1"/>
        <v>0</v>
      </c>
      <c r="AG16">
        <f t="shared" si="1"/>
        <v>0</v>
      </c>
      <c r="AI16">
        <f t="shared" si="8"/>
        <v>0</v>
      </c>
      <c r="AJ16">
        <f t="shared" si="2"/>
        <v>0</v>
      </c>
      <c r="AK16">
        <f t="shared" si="2"/>
        <v>0</v>
      </c>
      <c r="AL16">
        <f t="shared" si="2"/>
        <v>0</v>
      </c>
    </row>
    <row r="17" spans="2:38" ht="15" x14ac:dyDescent="0.25">
      <c r="B17" s="62" t="str">
        <f>IF('EP Form'!$B39="D",'EP Form'!$B39,"")</f>
        <v/>
      </c>
      <c r="C17" s="132" t="str">
        <f>IF('EP Form'!$B39="D",'EP Form'!$C39,"")</f>
        <v/>
      </c>
      <c r="D17" s="132" t="str">
        <f>IF('EP Form'!$B39="D",'EP Form'!$D39,"")</f>
        <v/>
      </c>
      <c r="E17" s="62" t="str">
        <f>IF('EP Form'!$B39="D",'EP Form'!$E39,"")</f>
        <v/>
      </c>
      <c r="F17" s="41"/>
      <c r="I17" s="104" t="str">
        <f>IF('EP Form'!$I39="D",'EP Form'!$I39,"")</f>
        <v/>
      </c>
      <c r="J17" s="104" t="str">
        <f>IF((AND('EP Form'!$I39="D", 'EP Form'!$J39&lt;6)),'EP Form'!$J39,"")</f>
        <v/>
      </c>
      <c r="K17" s="104" t="str">
        <f>IF((AND('EP Form'!I39="D", 'EP Form'!J39&lt;6)),'EP Form'!K39,"")</f>
        <v/>
      </c>
      <c r="L17" s="133" t="str">
        <f>IF((AND('EP Form'!I39="D", 'EP Form'!J39&lt;6)),'EP Form'!L39,"")</f>
        <v/>
      </c>
      <c r="M17" s="133" t="str">
        <f>IF((AND('EP Form'!I39="D", 'EP Form'!J39&lt;6)),'EP Form'!M39,"")</f>
        <v/>
      </c>
      <c r="N17" s="133" t="str">
        <f>IF((AND('EP Form'!I39="D", 'EP Form'!J39&lt;6)),'EP Form'!N39,"")</f>
        <v/>
      </c>
      <c r="O17" s="133" t="str">
        <f>IF((AND('EP Form'!I39="D", 'EP Form'!J39&lt;6)),'EP Form'!O39,"")</f>
        <v/>
      </c>
      <c r="P17" s="59" t="str">
        <f>IF((AND('EP Form'!$I39="D", 'EP Form'!$J39&lt;6)),'EP Form'!$P39,"")</f>
        <v/>
      </c>
      <c r="T17">
        <f t="shared" si="9"/>
        <v>0</v>
      </c>
      <c r="U17">
        <f t="shared" si="3"/>
        <v>0</v>
      </c>
      <c r="V17">
        <f t="shared" si="4"/>
        <v>0</v>
      </c>
      <c r="W17">
        <f t="shared" si="5"/>
        <v>0</v>
      </c>
      <c r="Y17" s="6">
        <f t="shared" si="6"/>
        <v>0</v>
      </c>
      <c r="Z17" s="6">
        <f t="shared" si="0"/>
        <v>0</v>
      </c>
      <c r="AA17" s="6">
        <f t="shared" si="0"/>
        <v>0</v>
      </c>
      <c r="AB17" s="6">
        <f t="shared" si="0"/>
        <v>0</v>
      </c>
      <c r="AD17">
        <f t="shared" si="7"/>
        <v>0</v>
      </c>
      <c r="AE17">
        <f t="shared" si="1"/>
        <v>0</v>
      </c>
      <c r="AF17">
        <f t="shared" si="1"/>
        <v>0</v>
      </c>
      <c r="AG17">
        <f t="shared" si="1"/>
        <v>0</v>
      </c>
      <c r="AI17">
        <f t="shared" si="8"/>
        <v>0</v>
      </c>
      <c r="AJ17">
        <f t="shared" si="2"/>
        <v>0</v>
      </c>
      <c r="AK17">
        <f t="shared" si="2"/>
        <v>0</v>
      </c>
      <c r="AL17">
        <f t="shared" si="2"/>
        <v>0</v>
      </c>
    </row>
    <row r="18" spans="2:38" ht="15" x14ac:dyDescent="0.25">
      <c r="B18" s="62" t="str">
        <f>IF('EP Form'!$B40="D",'EP Form'!$B40,"")</f>
        <v/>
      </c>
      <c r="C18" s="132" t="str">
        <f>IF('EP Form'!$B40="D",'EP Form'!$C40,"")</f>
        <v/>
      </c>
      <c r="D18" s="132" t="str">
        <f>IF('EP Form'!$B40="D",'EP Form'!$D40,"")</f>
        <v/>
      </c>
      <c r="E18" s="62" t="str">
        <f>IF('EP Form'!$B40="D",'EP Form'!$E40,"")</f>
        <v/>
      </c>
      <c r="F18" s="41"/>
      <c r="I18" s="104" t="str">
        <f>IF('EP Form'!$I40="D",'EP Form'!$I40,"")</f>
        <v/>
      </c>
      <c r="J18" s="104" t="str">
        <f>IF((AND('EP Form'!$I40="D", 'EP Form'!$J40&lt;6)),'EP Form'!$J40,"")</f>
        <v/>
      </c>
      <c r="K18" s="104" t="str">
        <f>IF((AND('EP Form'!I40="D", 'EP Form'!J40&lt;6)),'EP Form'!K40,"")</f>
        <v/>
      </c>
      <c r="L18" s="133" t="str">
        <f>IF((AND('EP Form'!I40="D", 'EP Form'!J40&lt;6)),'EP Form'!L40,"")</f>
        <v/>
      </c>
      <c r="M18" s="133" t="str">
        <f>IF((AND('EP Form'!I40="D", 'EP Form'!J40&lt;6)),'EP Form'!M40,"")</f>
        <v/>
      </c>
      <c r="N18" s="133" t="str">
        <f>IF((AND('EP Form'!I40="D", 'EP Form'!J40&lt;6)),'EP Form'!N40,"")</f>
        <v/>
      </c>
      <c r="O18" s="133" t="str">
        <f>IF((AND('EP Form'!I40="D", 'EP Form'!J40&lt;6)),'EP Form'!O40,"")</f>
        <v/>
      </c>
      <c r="P18" s="59" t="str">
        <f>IF((AND('EP Form'!$I40="D", 'EP Form'!$J40&lt;6)),'EP Form'!$P40,"")</f>
        <v/>
      </c>
      <c r="T18">
        <f t="shared" si="9"/>
        <v>0</v>
      </c>
      <c r="U18">
        <f t="shared" si="3"/>
        <v>0</v>
      </c>
      <c r="V18">
        <f t="shared" si="4"/>
        <v>0</v>
      </c>
      <c r="W18">
        <f t="shared" si="5"/>
        <v>0</v>
      </c>
      <c r="Y18" s="6">
        <f t="shared" si="6"/>
        <v>0</v>
      </c>
      <c r="Z18" s="6">
        <f t="shared" si="0"/>
        <v>0</v>
      </c>
      <c r="AA18" s="6">
        <f t="shared" si="0"/>
        <v>0</v>
      </c>
      <c r="AB18" s="6">
        <f t="shared" si="0"/>
        <v>0</v>
      </c>
      <c r="AD18">
        <f t="shared" si="7"/>
        <v>0</v>
      </c>
      <c r="AE18">
        <f t="shared" si="1"/>
        <v>0</v>
      </c>
      <c r="AF18">
        <f t="shared" si="1"/>
        <v>0</v>
      </c>
      <c r="AG18">
        <f t="shared" si="1"/>
        <v>0</v>
      </c>
      <c r="AI18">
        <f t="shared" si="8"/>
        <v>0</v>
      </c>
      <c r="AJ18">
        <f t="shared" si="2"/>
        <v>0</v>
      </c>
      <c r="AK18">
        <f t="shared" si="2"/>
        <v>0</v>
      </c>
      <c r="AL18">
        <f t="shared" si="2"/>
        <v>0</v>
      </c>
    </row>
    <row r="19" spans="2:38" ht="15" x14ac:dyDescent="0.25">
      <c r="B19" s="62" t="str">
        <f>IF('EP Form'!$B41="D",'EP Form'!$B41,"")</f>
        <v/>
      </c>
      <c r="C19" s="132" t="str">
        <f>IF('EP Form'!$B41="D",'EP Form'!$C41,"")</f>
        <v/>
      </c>
      <c r="D19" s="132" t="str">
        <f>IF('EP Form'!$B41="D",'EP Form'!$D41,"")</f>
        <v/>
      </c>
      <c r="E19" s="62" t="str">
        <f>IF('EP Form'!$B41="D",'EP Form'!$E41,"")</f>
        <v/>
      </c>
      <c r="I19" s="104" t="str">
        <f>IF('EP Form'!$I41="D",'EP Form'!$I41,"")</f>
        <v/>
      </c>
      <c r="J19" s="104" t="str">
        <f>IF((AND('EP Form'!$I41="D", 'EP Form'!$J41&lt;6)),'EP Form'!$J41,"")</f>
        <v/>
      </c>
      <c r="K19" s="104" t="str">
        <f>IF((AND('EP Form'!I41="D", 'EP Form'!J41&lt;6)),'EP Form'!K41,"")</f>
        <v/>
      </c>
      <c r="L19" s="133" t="str">
        <f>IF((AND('EP Form'!I41="D", 'EP Form'!J41&lt;6)),'EP Form'!L41,"")</f>
        <v/>
      </c>
      <c r="M19" s="133" t="str">
        <f>IF((AND('EP Form'!I41="D", 'EP Form'!J41&lt;6)),'EP Form'!M41,"")</f>
        <v/>
      </c>
      <c r="N19" s="133" t="str">
        <f>IF((AND('EP Form'!I41="D", 'EP Form'!J41&lt;6)),'EP Form'!N41,"")</f>
        <v/>
      </c>
      <c r="O19" s="133" t="str">
        <f>IF((AND('EP Form'!I41="D", 'EP Form'!J41&lt;6)),'EP Form'!O41,"")</f>
        <v/>
      </c>
      <c r="P19" s="59" t="str">
        <f>IF((AND('EP Form'!$I41="D", 'EP Form'!$J41&lt;6)),'EP Form'!$P41,"")</f>
        <v/>
      </c>
      <c r="T19">
        <f t="shared" si="9"/>
        <v>0</v>
      </c>
      <c r="U19">
        <f t="shared" si="3"/>
        <v>0</v>
      </c>
      <c r="V19">
        <f t="shared" si="4"/>
        <v>0</v>
      </c>
      <c r="W19">
        <f t="shared" si="5"/>
        <v>0</v>
      </c>
      <c r="Y19" s="6">
        <f t="shared" si="6"/>
        <v>0</v>
      </c>
      <c r="Z19" s="6">
        <f t="shared" si="0"/>
        <v>0</v>
      </c>
      <c r="AA19" s="6">
        <f t="shared" si="0"/>
        <v>0</v>
      </c>
      <c r="AB19" s="6">
        <f t="shared" si="0"/>
        <v>0</v>
      </c>
      <c r="AD19">
        <f t="shared" si="7"/>
        <v>0</v>
      </c>
      <c r="AE19">
        <f t="shared" si="1"/>
        <v>0</v>
      </c>
      <c r="AF19">
        <f t="shared" si="1"/>
        <v>0</v>
      </c>
      <c r="AG19">
        <f t="shared" si="1"/>
        <v>0</v>
      </c>
      <c r="AI19">
        <f t="shared" si="8"/>
        <v>0</v>
      </c>
      <c r="AJ19">
        <f t="shared" si="2"/>
        <v>0</v>
      </c>
      <c r="AK19">
        <f t="shared" si="2"/>
        <v>0</v>
      </c>
      <c r="AL19">
        <f t="shared" si="2"/>
        <v>0</v>
      </c>
    </row>
    <row r="20" spans="2:38" ht="15" x14ac:dyDescent="0.25">
      <c r="B20" s="68" t="s">
        <v>170</v>
      </c>
      <c r="C20" s="146">
        <f>SUM(C14:C19)</f>
        <v>0</v>
      </c>
      <c r="D20" s="146">
        <f>SUM(D14:D19)</f>
        <v>0</v>
      </c>
      <c r="E20" s="67">
        <f>SUM(E14:E19)</f>
        <v>0</v>
      </c>
      <c r="F20" s="75"/>
      <c r="G20" s="3"/>
      <c r="I20" s="104" t="str">
        <f>IF('EP Form'!$I42="D",'EP Form'!$I42,"")</f>
        <v/>
      </c>
      <c r="J20" s="104" t="str">
        <f>IF((AND('EP Form'!$I42="D", 'EP Form'!$J42&lt;6)),'EP Form'!$J42,"")</f>
        <v/>
      </c>
      <c r="K20" s="104" t="str">
        <f>IF((AND('EP Form'!I42="D", 'EP Form'!J42&lt;6)),'EP Form'!K42,"")</f>
        <v/>
      </c>
      <c r="L20" s="133" t="str">
        <f>IF((AND('EP Form'!I42="D", 'EP Form'!J42&lt;6)),'EP Form'!L42,"")</f>
        <v/>
      </c>
      <c r="M20" s="133" t="str">
        <f>IF((AND('EP Form'!I42="D", 'EP Form'!J42&lt;6)),'EP Form'!M42,"")</f>
        <v/>
      </c>
      <c r="N20" s="133" t="str">
        <f>IF((AND('EP Form'!I42="D", 'EP Form'!J42&lt;6)),'EP Form'!N42,"")</f>
        <v/>
      </c>
      <c r="O20" s="133" t="str">
        <f>IF((AND('EP Form'!I42="D", 'EP Form'!J42&lt;6)),'EP Form'!O42,"")</f>
        <v/>
      </c>
      <c r="P20" s="59" t="str">
        <f>IF((AND('EP Form'!$I42="D", 'EP Form'!$J42&lt;6)),'EP Form'!$P42,"")</f>
        <v/>
      </c>
      <c r="T20">
        <f t="shared" si="9"/>
        <v>0</v>
      </c>
      <c r="U20">
        <f t="shared" si="3"/>
        <v>0</v>
      </c>
      <c r="V20">
        <f t="shared" si="4"/>
        <v>0</v>
      </c>
      <c r="W20">
        <f t="shared" si="5"/>
        <v>0</v>
      </c>
      <c r="Y20" s="6">
        <f t="shared" si="6"/>
        <v>0</v>
      </c>
      <c r="Z20" s="6">
        <f t="shared" si="0"/>
        <v>0</v>
      </c>
      <c r="AA20" s="6">
        <f t="shared" si="0"/>
        <v>0</v>
      </c>
      <c r="AB20" s="6">
        <f t="shared" si="0"/>
        <v>0</v>
      </c>
      <c r="AD20">
        <f t="shared" si="7"/>
        <v>0</v>
      </c>
      <c r="AE20">
        <f t="shared" si="1"/>
        <v>0</v>
      </c>
      <c r="AF20">
        <f t="shared" si="1"/>
        <v>0</v>
      </c>
      <c r="AG20">
        <f t="shared" si="1"/>
        <v>0</v>
      </c>
      <c r="AI20">
        <f t="shared" si="8"/>
        <v>0</v>
      </c>
      <c r="AJ20">
        <f t="shared" si="2"/>
        <v>0</v>
      </c>
      <c r="AK20">
        <f t="shared" si="2"/>
        <v>0</v>
      </c>
      <c r="AL20">
        <f t="shared" si="2"/>
        <v>0</v>
      </c>
    </row>
    <row r="21" spans="2:38" ht="13.8" x14ac:dyDescent="0.25">
      <c r="F21" s="43"/>
      <c r="G21" s="44"/>
      <c r="T21" s="149">
        <f>SUM(T14:T20)</f>
        <v>0</v>
      </c>
      <c r="U21" s="149">
        <f t="shared" ref="U21:W21" si="10">SUM(U14:U20)</f>
        <v>0</v>
      </c>
      <c r="V21" s="149">
        <f t="shared" si="10"/>
        <v>0</v>
      </c>
      <c r="W21" s="149">
        <f t="shared" si="10"/>
        <v>0</v>
      </c>
      <c r="Y21" s="149">
        <f>SUM(Y14:Y20)</f>
        <v>0</v>
      </c>
      <c r="Z21" s="149">
        <f t="shared" ref="Z21:AB21" si="11">SUM(Z14:Z20)</f>
        <v>0</v>
      </c>
      <c r="AA21" s="149">
        <f t="shared" si="11"/>
        <v>0</v>
      </c>
      <c r="AB21" s="149">
        <f t="shared" si="11"/>
        <v>0</v>
      </c>
      <c r="AD21" s="149">
        <f>SUM(AD14:AD20)</f>
        <v>0</v>
      </c>
      <c r="AE21" s="149">
        <f t="shared" ref="AE21:AG21" si="12">SUM(AE14:AE20)</f>
        <v>0</v>
      </c>
      <c r="AF21" s="149">
        <f t="shared" si="12"/>
        <v>0</v>
      </c>
      <c r="AG21" s="149">
        <f t="shared" si="12"/>
        <v>0</v>
      </c>
      <c r="AI21" s="149">
        <f>SUM(AI14:AI20)</f>
        <v>0</v>
      </c>
      <c r="AJ21" s="149">
        <f t="shared" ref="AJ21:AL21" si="13">SUM(AJ14:AJ20)</f>
        <v>0</v>
      </c>
      <c r="AK21" s="149">
        <f t="shared" si="13"/>
        <v>0</v>
      </c>
      <c r="AL21" s="149">
        <f t="shared" si="13"/>
        <v>0</v>
      </c>
    </row>
    <row r="22" spans="2:38" ht="13.8" x14ac:dyDescent="0.25">
      <c r="F22" s="43"/>
      <c r="G22" s="44"/>
      <c r="T22" s="40" t="s">
        <v>33</v>
      </c>
      <c r="U22" s="40" t="s">
        <v>40</v>
      </c>
      <c r="V22" s="40" t="s">
        <v>41</v>
      </c>
      <c r="W22" s="40" t="s">
        <v>35</v>
      </c>
      <c r="Y22" s="40" t="s">
        <v>33</v>
      </c>
      <c r="Z22" s="40" t="s">
        <v>40</v>
      </c>
      <c r="AA22" s="40" t="s">
        <v>41</v>
      </c>
      <c r="AB22" s="40" t="s">
        <v>35</v>
      </c>
      <c r="AD22" s="40" t="s">
        <v>33</v>
      </c>
      <c r="AE22" s="40" t="s">
        <v>40</v>
      </c>
      <c r="AF22" s="40" t="s">
        <v>41</v>
      </c>
      <c r="AG22" s="40" t="s">
        <v>35</v>
      </c>
      <c r="AI22" s="40" t="s">
        <v>33</v>
      </c>
      <c r="AJ22" s="40" t="s">
        <v>40</v>
      </c>
      <c r="AK22" s="40" t="s">
        <v>41</v>
      </c>
      <c r="AL22" s="40" t="s">
        <v>35</v>
      </c>
    </row>
    <row r="23" spans="2:38" ht="24.6" x14ac:dyDescent="0.4">
      <c r="B23" s="88" t="str">
        <f>B8</f>
        <v>PANEL D</v>
      </c>
      <c r="C23" s="89"/>
      <c r="D23" s="90"/>
      <c r="E23" s="89"/>
      <c r="F23" s="91"/>
      <c r="G23" s="99" t="s">
        <v>77</v>
      </c>
      <c r="H23" s="100" t="str">
        <f>E17</f>
        <v/>
      </c>
      <c r="I23" s="69"/>
      <c r="J23" s="88" t="s">
        <v>112</v>
      </c>
      <c r="K23" s="89"/>
      <c r="L23" s="89"/>
      <c r="M23" s="92" t="str">
        <f>B23</f>
        <v>PANEL D</v>
      </c>
      <c r="N23" s="89"/>
      <c r="O23" s="89"/>
      <c r="P23" s="89"/>
      <c r="Q23" s="89"/>
      <c r="R23" s="89"/>
    </row>
    <row r="24" spans="2:38" ht="13.8" x14ac:dyDescent="0.25">
      <c r="D24" s="54"/>
      <c r="F24" s="43"/>
      <c r="G24" s="44"/>
      <c r="I24" s="6"/>
    </row>
    <row r="25" spans="2:38" ht="24.6" x14ac:dyDescent="0.4">
      <c r="D25" s="54"/>
      <c r="E25" s="240" t="s">
        <v>107</v>
      </c>
      <c r="F25" s="240"/>
      <c r="I25" s="6"/>
      <c r="J25" s="86" t="s">
        <v>126</v>
      </c>
      <c r="M25" s="5"/>
      <c r="N25" s="5"/>
      <c r="O25" s="86" t="s">
        <v>127</v>
      </c>
      <c r="P25" s="21"/>
      <c r="Q25" s="86"/>
    </row>
    <row r="26" spans="2:38" ht="13.8" x14ac:dyDescent="0.25">
      <c r="C26" s="45"/>
      <c r="D26" s="55"/>
      <c r="E26" s="241">
        <f>D20</f>
        <v>0</v>
      </c>
      <c r="F26" s="241"/>
      <c r="I26" s="22"/>
      <c r="M26" s="5"/>
      <c r="N26" s="22"/>
      <c r="R26" s="5"/>
    </row>
    <row r="27" spans="2:38" ht="13.8" x14ac:dyDescent="0.25">
      <c r="B27" s="38"/>
      <c r="D27" s="55"/>
      <c r="E27" s="241"/>
      <c r="F27" s="241"/>
      <c r="I27" s="22"/>
      <c r="M27" s="5"/>
      <c r="N27" s="22"/>
      <c r="R27" s="5"/>
    </row>
    <row r="28" spans="2:38" ht="13.95" customHeight="1" x14ac:dyDescent="0.25">
      <c r="B28" s="38"/>
      <c r="D28" s="55"/>
      <c r="E28" s="47"/>
      <c r="I28" s="55"/>
      <c r="J28" s="87"/>
      <c r="K28" s="263">
        <f>V21</f>
        <v>0</v>
      </c>
      <c r="L28" s="263"/>
      <c r="M28" s="5"/>
      <c r="N28" s="55"/>
      <c r="O28" s="87"/>
      <c r="Q28" s="243">
        <f>AA21</f>
        <v>0</v>
      </c>
      <c r="R28" s="5"/>
      <c r="U28" s="42"/>
    </row>
    <row r="29" spans="2:38" ht="13.95" customHeight="1" x14ac:dyDescent="0.25">
      <c r="B29" s="38"/>
      <c r="D29" s="55"/>
      <c r="I29" s="55"/>
      <c r="J29" s="244">
        <f>T21</f>
        <v>0</v>
      </c>
      <c r="K29" s="263"/>
      <c r="L29" s="263"/>
      <c r="M29" s="5"/>
      <c r="N29" s="55"/>
      <c r="O29" s="242">
        <f>Y21</f>
        <v>0</v>
      </c>
      <c r="P29" s="242"/>
      <c r="Q29" s="243"/>
      <c r="R29" s="5"/>
      <c r="U29" s="42"/>
    </row>
    <row r="30" spans="2:38" ht="13.95" customHeight="1" x14ac:dyDescent="0.25">
      <c r="B30" s="38"/>
      <c r="D30" s="55"/>
      <c r="I30" s="22"/>
      <c r="J30" s="244"/>
      <c r="L30" s="55"/>
      <c r="M30" s="5"/>
      <c r="N30" s="22"/>
      <c r="O30" s="242"/>
      <c r="P30" s="242"/>
      <c r="Q30" s="55"/>
      <c r="R30" s="5"/>
      <c r="U30" s="42"/>
    </row>
    <row r="31" spans="2:38" ht="15" customHeight="1" x14ac:dyDescent="0.25">
      <c r="B31" s="52"/>
      <c r="C31" s="1"/>
      <c r="D31" s="23"/>
      <c r="E31" s="1"/>
      <c r="F31" s="1"/>
      <c r="I31" s="22"/>
      <c r="L31" s="23"/>
      <c r="M31" s="5"/>
      <c r="N31" s="22"/>
      <c r="Q31" s="23"/>
      <c r="R31" s="5"/>
      <c r="U31" s="23"/>
    </row>
    <row r="32" spans="2:38" ht="13.95" customHeight="1" x14ac:dyDescent="0.25">
      <c r="B32" s="52"/>
      <c r="C32" s="1"/>
      <c r="D32" s="1"/>
      <c r="E32" s="1"/>
      <c r="F32" s="1"/>
      <c r="I32" s="22"/>
      <c r="L32" s="247">
        <f>W21</f>
        <v>0</v>
      </c>
      <c r="M32" s="247"/>
      <c r="N32" s="22"/>
      <c r="Q32" s="256">
        <f>AB21</f>
        <v>0</v>
      </c>
      <c r="R32" s="256"/>
      <c r="U32" s="46"/>
    </row>
    <row r="33" spans="2:22" ht="13.95" customHeight="1" x14ac:dyDescent="0.25">
      <c r="B33" s="84"/>
      <c r="C33" s="84"/>
      <c r="D33" s="248"/>
      <c r="E33" s="248"/>
      <c r="F33" s="1"/>
      <c r="I33" s="22"/>
      <c r="L33" s="247"/>
      <c r="M33" s="247"/>
      <c r="N33" s="22"/>
      <c r="Q33" s="256"/>
      <c r="R33" s="256"/>
    </row>
    <row r="34" spans="2:22" ht="13.8" x14ac:dyDescent="0.25">
      <c r="B34" s="84"/>
      <c r="C34" s="84"/>
      <c r="D34" s="248"/>
      <c r="E34" s="248"/>
      <c r="F34" s="1"/>
      <c r="I34" s="22"/>
      <c r="L34" s="46"/>
      <c r="M34" s="5"/>
      <c r="N34" s="22"/>
      <c r="Q34" s="46"/>
      <c r="R34" s="5"/>
    </row>
    <row r="35" spans="2:22" ht="13.8" x14ac:dyDescent="0.25">
      <c r="D35" s="54"/>
      <c r="I35" s="6"/>
      <c r="M35" s="5"/>
      <c r="N35" s="6"/>
      <c r="R35" s="5"/>
    </row>
    <row r="36" spans="2:22" ht="13.95" customHeight="1" x14ac:dyDescent="0.25">
      <c r="C36" s="45"/>
      <c r="D36" s="55"/>
      <c r="I36" s="22"/>
      <c r="J36" s="243">
        <f>U21</f>
        <v>0</v>
      </c>
      <c r="K36" s="243" t="str">
        <f>M14</f>
        <v/>
      </c>
      <c r="L36" s="243"/>
      <c r="M36" s="5"/>
      <c r="N36" s="22"/>
      <c r="O36" s="243">
        <f>Z21</f>
        <v>0</v>
      </c>
      <c r="P36" s="243" t="str">
        <f>M15</f>
        <v/>
      </c>
      <c r="R36" s="5"/>
    </row>
    <row r="37" spans="2:22" ht="24.6" x14ac:dyDescent="0.4">
      <c r="B37" s="38"/>
      <c r="D37" s="55"/>
      <c r="I37" s="22"/>
      <c r="J37" s="243"/>
      <c r="K37" s="243"/>
      <c r="L37" s="243"/>
      <c r="M37" s="5"/>
      <c r="N37" s="22"/>
      <c r="O37" s="253"/>
      <c r="P37" s="243"/>
      <c r="R37" s="5"/>
      <c r="V37" s="86"/>
    </row>
    <row r="38" spans="2:22" ht="13.8" x14ac:dyDescent="0.25">
      <c r="B38" s="38"/>
      <c r="D38" s="55"/>
      <c r="E38" s="47"/>
      <c r="I38" s="55"/>
      <c r="M38" s="5"/>
      <c r="N38" s="55"/>
      <c r="R38" s="5"/>
      <c r="U38" s="42"/>
    </row>
    <row r="39" spans="2:22" ht="13.95" customHeight="1" x14ac:dyDescent="0.25">
      <c r="B39" s="241">
        <f>C20</f>
        <v>0</v>
      </c>
      <c r="C39" s="246" t="s">
        <v>32</v>
      </c>
      <c r="D39" s="55"/>
      <c r="I39" s="55"/>
      <c r="M39" s="5"/>
      <c r="N39" s="55"/>
      <c r="R39" s="5"/>
      <c r="U39" s="42"/>
    </row>
    <row r="40" spans="2:22" ht="13.95" customHeight="1" x14ac:dyDescent="0.25">
      <c r="B40" s="241"/>
      <c r="C40" s="246"/>
      <c r="D40" s="55"/>
      <c r="I40" s="22"/>
      <c r="L40" s="55"/>
      <c r="M40" s="5"/>
      <c r="N40" s="22"/>
      <c r="Q40" s="55"/>
      <c r="R40" s="5"/>
      <c r="U40" s="42"/>
    </row>
    <row r="41" spans="2:22" ht="15" customHeight="1" x14ac:dyDescent="0.25">
      <c r="B41" s="241"/>
      <c r="C41" s="246"/>
      <c r="D41" s="23"/>
      <c r="E41" s="1"/>
      <c r="F41" s="1"/>
      <c r="I41" s="22"/>
      <c r="L41" s="23"/>
      <c r="M41" s="5"/>
      <c r="N41" s="22"/>
      <c r="Q41" s="23"/>
      <c r="R41" s="5"/>
      <c r="U41" s="23"/>
    </row>
    <row r="42" spans="2:22" ht="13.95" customHeight="1" x14ac:dyDescent="0.25">
      <c r="B42" s="241"/>
      <c r="C42" s="246"/>
      <c r="D42" s="1"/>
      <c r="E42" s="1"/>
      <c r="F42" s="1"/>
      <c r="I42" s="22"/>
      <c r="M42" s="5"/>
      <c r="N42" s="22"/>
      <c r="R42" s="5"/>
      <c r="U42" s="46"/>
    </row>
    <row r="43" spans="2:22" ht="24.6" customHeight="1" x14ac:dyDescent="0.25">
      <c r="B43" s="241"/>
      <c r="C43" s="246"/>
      <c r="D43" s="54"/>
      <c r="I43" s="6"/>
      <c r="M43" s="5"/>
      <c r="N43" s="6"/>
      <c r="R43" s="5"/>
    </row>
    <row r="44" spans="2:22" ht="24.6" x14ac:dyDescent="0.4">
      <c r="C44" s="45"/>
      <c r="D44" s="55"/>
      <c r="I44" s="22"/>
      <c r="J44" s="86" t="s">
        <v>128</v>
      </c>
      <c r="M44" s="5"/>
      <c r="N44" s="5"/>
      <c r="O44" s="86" t="s">
        <v>129</v>
      </c>
      <c r="P44" s="5"/>
      <c r="Q44" s="5"/>
    </row>
    <row r="45" spans="2:22" ht="13.8" x14ac:dyDescent="0.25">
      <c r="B45" s="38"/>
      <c r="D45" s="55"/>
      <c r="I45" s="22"/>
      <c r="M45" s="5"/>
      <c r="N45" s="22"/>
      <c r="R45" s="5"/>
    </row>
    <row r="46" spans="2:22" ht="13.8" x14ac:dyDescent="0.25">
      <c r="B46" s="38"/>
      <c r="D46" s="55"/>
      <c r="E46" s="47"/>
      <c r="I46" s="22"/>
      <c r="M46" s="5"/>
      <c r="N46" s="22"/>
      <c r="R46" s="5"/>
      <c r="U46" s="42"/>
    </row>
    <row r="47" spans="2:22" ht="21" x14ac:dyDescent="0.25">
      <c r="B47" s="38"/>
      <c r="D47" s="55"/>
      <c r="I47" s="55"/>
      <c r="J47" s="87"/>
      <c r="L47" s="243">
        <f>AF21</f>
        <v>0</v>
      </c>
      <c r="M47" s="5"/>
      <c r="N47" s="249" t="s">
        <v>140</v>
      </c>
      <c r="O47" s="249"/>
      <c r="P47" s="249"/>
      <c r="Q47" s="250" t="e">
        <f>'EP Form'!Y24</f>
        <v>#N/A</v>
      </c>
      <c r="R47" s="250"/>
      <c r="S47" s="250"/>
      <c r="U47" s="42"/>
    </row>
    <row r="48" spans="2:22" ht="19.2" customHeight="1" x14ac:dyDescent="0.25">
      <c r="B48" s="38"/>
      <c r="D48" s="55"/>
      <c r="I48" s="55"/>
      <c r="J48" s="243">
        <f>AD21</f>
        <v>0</v>
      </c>
      <c r="L48" s="243"/>
      <c r="M48" s="5"/>
      <c r="N48" s="249" t="s">
        <v>141</v>
      </c>
      <c r="O48" s="249"/>
      <c r="P48" s="249"/>
      <c r="Q48" s="250" t="e">
        <f>'EP Form'!Y29</f>
        <v>#N/A</v>
      </c>
      <c r="R48" s="250"/>
      <c r="S48" s="250"/>
      <c r="U48" s="42"/>
    </row>
    <row r="49" spans="2:21" ht="19.2" customHeight="1" x14ac:dyDescent="0.25">
      <c r="B49" s="52"/>
      <c r="C49" s="1"/>
      <c r="D49" s="23"/>
      <c r="E49" s="1"/>
      <c r="F49" s="1"/>
      <c r="I49" s="22"/>
      <c r="J49" s="243"/>
      <c r="L49" s="55"/>
      <c r="M49" s="5"/>
      <c r="N49" s="249" t="s">
        <v>142</v>
      </c>
      <c r="O49" s="249"/>
      <c r="P49" s="249"/>
      <c r="Q49" s="250" t="e">
        <f>'EP Form'!Y34</f>
        <v>#N/A</v>
      </c>
      <c r="R49" s="250"/>
      <c r="S49" s="250"/>
      <c r="U49" s="23"/>
    </row>
    <row r="50" spans="2:21" ht="13.8" x14ac:dyDescent="0.25">
      <c r="B50" s="52"/>
      <c r="C50" s="1"/>
      <c r="D50" s="1"/>
      <c r="E50" s="1"/>
      <c r="F50" s="1"/>
      <c r="I50" s="22"/>
      <c r="L50" s="23"/>
      <c r="M50" s="5"/>
      <c r="N50" s="262"/>
      <c r="O50" s="262"/>
      <c r="P50" s="262"/>
      <c r="Q50" s="261"/>
      <c r="R50" s="261"/>
      <c r="S50" s="261"/>
      <c r="U50" s="46"/>
    </row>
    <row r="51" spans="2:21" ht="13.95" customHeight="1" x14ac:dyDescent="0.25">
      <c r="B51" s="84"/>
      <c r="C51" s="84"/>
      <c r="D51" s="248"/>
      <c r="E51" s="248"/>
      <c r="F51" s="1"/>
      <c r="I51" s="22"/>
      <c r="L51" s="247">
        <f>AG21</f>
        <v>0</v>
      </c>
      <c r="M51" s="247"/>
      <c r="N51" s="22"/>
      <c r="Q51" s="114"/>
      <c r="R51" s="114"/>
    </row>
    <row r="52" spans="2:21" ht="13.95" customHeight="1" x14ac:dyDescent="0.25">
      <c r="B52" s="84"/>
      <c r="C52" s="84"/>
      <c r="D52" s="248"/>
      <c r="E52" s="248"/>
      <c r="F52" s="1"/>
      <c r="I52" s="22"/>
      <c r="L52" s="247"/>
      <c r="M52" s="247"/>
      <c r="N52" s="22"/>
      <c r="Q52" s="114"/>
      <c r="R52" s="114"/>
    </row>
    <row r="53" spans="2:21" ht="13.8" x14ac:dyDescent="0.25">
      <c r="D53" s="54"/>
      <c r="I53" s="22"/>
      <c r="L53" s="46"/>
      <c r="M53" s="5"/>
      <c r="N53" s="22"/>
      <c r="Q53" s="46"/>
      <c r="R53" s="5"/>
    </row>
    <row r="54" spans="2:21" ht="13.8" x14ac:dyDescent="0.25">
      <c r="C54" s="45"/>
      <c r="D54" s="55"/>
      <c r="I54" s="6"/>
      <c r="M54" s="5"/>
      <c r="N54" s="6"/>
      <c r="R54" s="5"/>
    </row>
    <row r="55" spans="2:21" ht="13.8" x14ac:dyDescent="0.25">
      <c r="B55" s="38"/>
      <c r="D55" s="55"/>
      <c r="I55" s="22"/>
      <c r="J55" s="243">
        <f>AE21</f>
        <v>0</v>
      </c>
      <c r="K55" s="254" t="str">
        <f>M16</f>
        <v/>
      </c>
      <c r="M55" s="5"/>
      <c r="N55" s="22"/>
      <c r="O55" s="253"/>
      <c r="P55" s="259"/>
      <c r="R55" s="5"/>
    </row>
    <row r="56" spans="2:21" ht="13.8" x14ac:dyDescent="0.25">
      <c r="B56" s="38"/>
      <c r="D56" s="55"/>
      <c r="E56" s="47"/>
      <c r="I56" s="22"/>
      <c r="J56" s="253"/>
      <c r="K56" s="254"/>
      <c r="M56" s="5"/>
      <c r="N56" s="22"/>
      <c r="O56" s="253"/>
      <c r="P56" s="259"/>
      <c r="R56" s="5"/>
      <c r="U56" s="42"/>
    </row>
    <row r="57" spans="2:21" ht="13.8" x14ac:dyDescent="0.25">
      <c r="B57" s="38"/>
      <c r="D57" s="55"/>
      <c r="I57" s="55"/>
      <c r="M57" s="5"/>
      <c r="N57" s="55"/>
      <c r="R57" s="5"/>
      <c r="U57" s="42"/>
    </row>
    <row r="58" spans="2:21" ht="13.8" x14ac:dyDescent="0.25">
      <c r="B58" s="38"/>
      <c r="D58" s="55"/>
      <c r="I58" s="55"/>
      <c r="M58" s="5"/>
      <c r="N58" s="55"/>
      <c r="R58" s="5"/>
      <c r="U58" s="42"/>
    </row>
    <row r="59" spans="2:21" ht="15" customHeight="1" x14ac:dyDescent="0.25">
      <c r="B59" s="52"/>
      <c r="C59" s="1"/>
      <c r="D59" s="23"/>
      <c r="E59" s="1"/>
      <c r="F59" s="1"/>
      <c r="I59" s="22"/>
      <c r="L59" s="55"/>
      <c r="M59" s="5"/>
      <c r="N59" s="22"/>
      <c r="Q59" s="55"/>
      <c r="R59" s="5"/>
      <c r="U59" s="23"/>
    </row>
    <row r="60" spans="2:21" ht="13.8" x14ac:dyDescent="0.25">
      <c r="B60" s="52"/>
      <c r="C60" s="1"/>
      <c r="D60" s="1"/>
      <c r="E60" s="1"/>
      <c r="F60" s="1"/>
      <c r="I60" s="22"/>
      <c r="L60" s="23"/>
      <c r="M60" s="5"/>
      <c r="N60" s="22"/>
      <c r="Q60" s="23"/>
      <c r="R60" s="5"/>
      <c r="U60" s="46"/>
    </row>
    <row r="61" spans="2:21" ht="13.8" x14ac:dyDescent="0.25">
      <c r="B61" s="84"/>
      <c r="C61" s="84"/>
      <c r="D61" s="248"/>
      <c r="E61" s="248"/>
      <c r="F61" s="1"/>
      <c r="I61" s="22"/>
      <c r="M61" s="5"/>
      <c r="N61" s="22"/>
      <c r="R61" s="5"/>
    </row>
    <row r="62" spans="2:21" ht="13.8" x14ac:dyDescent="0.25">
      <c r="B62" s="84"/>
      <c r="C62" s="84"/>
      <c r="D62" s="248"/>
      <c r="E62" s="248"/>
      <c r="F62" s="1"/>
      <c r="I62" s="6"/>
      <c r="M62" s="5"/>
      <c r="N62" s="6"/>
      <c r="R62" s="5"/>
    </row>
    <row r="63" spans="2:21" ht="16.95" customHeight="1" x14ac:dyDescent="0.25">
      <c r="B63" s="26"/>
      <c r="I63" s="70"/>
      <c r="M63" s="5"/>
      <c r="N63" s="5"/>
      <c r="O63" s="5"/>
      <c r="P63" s="5"/>
      <c r="Q63" s="5"/>
    </row>
    <row r="64" spans="2:21" ht="17.399999999999999" x14ac:dyDescent="0.3">
      <c r="B64" s="51" t="s">
        <v>96</v>
      </c>
      <c r="C64" s="15"/>
      <c r="D64" s="15"/>
      <c r="E64" s="15"/>
      <c r="F64" s="15"/>
      <c r="G64" s="15"/>
      <c r="H64" s="15"/>
      <c r="I64" s="18"/>
      <c r="J64" s="15"/>
      <c r="K64" s="15"/>
      <c r="L64" s="15"/>
      <c r="M64" s="15"/>
      <c r="N64" s="15"/>
      <c r="O64" s="15"/>
      <c r="P64" s="15"/>
      <c r="Q64" s="15"/>
      <c r="R64" s="15"/>
      <c r="S64" s="15"/>
    </row>
    <row r="66" spans="2:19" x14ac:dyDescent="0.25">
      <c r="H66" s="6" t="s">
        <v>97</v>
      </c>
    </row>
    <row r="67" spans="2:19" x14ac:dyDescent="0.25">
      <c r="H67" s="6" t="s">
        <v>103</v>
      </c>
    </row>
    <row r="69" spans="2:19" x14ac:dyDescent="0.25">
      <c r="H69" s="6" t="s">
        <v>76</v>
      </c>
    </row>
    <row r="70" spans="2:19" x14ac:dyDescent="0.25">
      <c r="H70" s="6"/>
    </row>
    <row r="71" spans="2:19" x14ac:dyDescent="0.25">
      <c r="H71" s="6"/>
    </row>
    <row r="72" spans="2:19" x14ac:dyDescent="0.25">
      <c r="H72" s="6"/>
    </row>
    <row r="73" spans="2:19" x14ac:dyDescent="0.25">
      <c r="H73" s="6"/>
    </row>
    <row r="74" spans="2:19" ht="16.8" x14ac:dyDescent="0.3">
      <c r="B74" s="63" t="s">
        <v>31</v>
      </c>
      <c r="C74" s="64" t="s">
        <v>54</v>
      </c>
      <c r="D74" s="64" t="s">
        <v>42</v>
      </c>
      <c r="E74" s="64" t="s">
        <v>43</v>
      </c>
      <c r="F74" s="64" t="s">
        <v>44</v>
      </c>
      <c r="G74" s="64" t="s">
        <v>45</v>
      </c>
      <c r="H74" s="64" t="s">
        <v>46</v>
      </c>
      <c r="I74" s="64" t="s">
        <v>47</v>
      </c>
      <c r="J74" s="64" t="s">
        <v>48</v>
      </c>
      <c r="K74" s="64" t="s">
        <v>49</v>
      </c>
      <c r="L74" s="64" t="s">
        <v>50</v>
      </c>
      <c r="M74" s="64" t="s">
        <v>51</v>
      </c>
      <c r="N74" s="64" t="s">
        <v>52</v>
      </c>
      <c r="O74" s="64" t="s">
        <v>53</v>
      </c>
    </row>
    <row r="75" spans="2:19" ht="16.8" x14ac:dyDescent="0.3">
      <c r="B75" s="58" t="s">
        <v>37</v>
      </c>
      <c r="C75" s="130">
        <f>'EP Form'!C72</f>
        <v>0</v>
      </c>
      <c r="D75" s="130">
        <f>'EP Form'!D72</f>
        <v>0</v>
      </c>
      <c r="E75" s="130">
        <f>'EP Form'!E72</f>
        <v>0</v>
      </c>
      <c r="F75" s="130">
        <f>'EP Form'!F72</f>
        <v>0</v>
      </c>
      <c r="G75" s="130">
        <f>'EP Form'!G72</f>
        <v>0</v>
      </c>
      <c r="H75" s="130">
        <f>'EP Form'!H72</f>
        <v>0</v>
      </c>
      <c r="I75" s="130">
        <f>'EP Form'!I72</f>
        <v>0</v>
      </c>
      <c r="J75" s="130">
        <f>'EP Form'!J72</f>
        <v>0</v>
      </c>
      <c r="K75" s="130">
        <f>'EP Form'!K72</f>
        <v>0</v>
      </c>
      <c r="L75" s="130">
        <f>'EP Form'!L72</f>
        <v>0</v>
      </c>
      <c r="M75" s="130">
        <f>'EP Form'!M72</f>
        <v>0</v>
      </c>
      <c r="N75" s="130">
        <f>'EP Form'!N72</f>
        <v>0</v>
      </c>
      <c r="O75" s="130">
        <f>'EP Form'!O72</f>
        <v>0</v>
      </c>
    </row>
    <row r="76" spans="2:19" ht="16.8" x14ac:dyDescent="0.3">
      <c r="B76" s="58"/>
      <c r="C76" s="130"/>
      <c r="D76" s="130"/>
      <c r="E76" s="130"/>
      <c r="F76" s="130"/>
      <c r="G76" s="130"/>
      <c r="H76" s="130"/>
      <c r="I76" s="130"/>
      <c r="J76" s="130"/>
      <c r="K76" s="130"/>
      <c r="L76" s="130"/>
      <c r="M76" s="130"/>
      <c r="N76" s="130"/>
      <c r="O76" s="130"/>
    </row>
    <row r="77" spans="2:19" ht="13.8" x14ac:dyDescent="0.25">
      <c r="B77" s="5"/>
      <c r="C77" s="5"/>
      <c r="D77" s="5"/>
      <c r="E77" s="5"/>
      <c r="F77" s="5"/>
      <c r="G77" s="5"/>
      <c r="H77" s="5"/>
      <c r="I77" s="5"/>
      <c r="J77" s="5"/>
      <c r="K77" s="5"/>
      <c r="L77" s="5"/>
      <c r="M77" s="5"/>
      <c r="N77" s="5"/>
      <c r="O77" s="5"/>
      <c r="P77" s="5"/>
    </row>
    <row r="78" spans="2:19" ht="17.399999999999999" x14ac:dyDescent="0.3">
      <c r="B78" s="51"/>
      <c r="C78" s="15"/>
      <c r="D78" s="15"/>
      <c r="E78" s="15"/>
      <c r="F78" s="15"/>
      <c r="G78" s="15"/>
      <c r="H78" s="15"/>
      <c r="I78" s="18"/>
      <c r="J78" s="15"/>
      <c r="K78" s="15"/>
      <c r="L78" s="15"/>
      <c r="M78" s="15"/>
      <c r="N78" s="15"/>
      <c r="O78" s="15"/>
      <c r="P78" s="15"/>
      <c r="Q78" s="15"/>
      <c r="R78" s="15"/>
      <c r="S78" s="93"/>
    </row>
    <row r="79" spans="2:19" ht="21" customHeight="1" x14ac:dyDescent="0.25">
      <c r="B79" s="7"/>
      <c r="G79" s="80"/>
      <c r="Q79" s="28"/>
    </row>
    <row r="80" spans="2:19" ht="13.8" x14ac:dyDescent="0.25">
      <c r="B80" s="7"/>
      <c r="G80" s="83"/>
      <c r="Q80" s="28"/>
    </row>
    <row r="81" spans="2:17" ht="13.8" x14ac:dyDescent="0.25">
      <c r="B81" s="7"/>
      <c r="G81" s="83"/>
      <c r="P81" s="28"/>
      <c r="Q81" s="28"/>
    </row>
  </sheetData>
  <sheetProtection algorithmName="SHA-512" hashValue="16q/XCKciAQBR6H/uH9TMkEi25VocYynP28tTzpkjJUGDdSj7eXbSGy/RbJSC32FIM6O2yU0ei7H9mgKnxhQVQ==" saltValue="hQ6rsBZ6zgDTsHYm6KslNg==" spinCount="100000" sheet="1" objects="1" scenarios="1"/>
  <protectedRanges>
    <protectedRange sqref="E6:E7 M6:M7" name="Range3"/>
  </protectedRanges>
  <mergeCells count="40">
    <mergeCell ref="T12:W12"/>
    <mergeCell ref="Y12:AB12"/>
    <mergeCell ref="AD12:AG12"/>
    <mergeCell ref="AI12:AL12"/>
    <mergeCell ref="M6:Q6"/>
    <mergeCell ref="B8:I9"/>
    <mergeCell ref="E25:F25"/>
    <mergeCell ref="E26:F27"/>
    <mergeCell ref="Q28:Q29"/>
    <mergeCell ref="J29:J30"/>
    <mergeCell ref="O29:P30"/>
    <mergeCell ref="K28:L29"/>
    <mergeCell ref="L32:M33"/>
    <mergeCell ref="Q32:R33"/>
    <mergeCell ref="D33:E33"/>
    <mergeCell ref="D34:E34"/>
    <mergeCell ref="O36:O37"/>
    <mergeCell ref="P36:P37"/>
    <mergeCell ref="J36:L37"/>
    <mergeCell ref="B39:B43"/>
    <mergeCell ref="C39:C43"/>
    <mergeCell ref="L47:L48"/>
    <mergeCell ref="J48:J49"/>
    <mergeCell ref="Q49:S49"/>
    <mergeCell ref="Q50:S50"/>
    <mergeCell ref="Q47:S47"/>
    <mergeCell ref="Q48:S48"/>
    <mergeCell ref="D61:E61"/>
    <mergeCell ref="D62:E62"/>
    <mergeCell ref="N47:P47"/>
    <mergeCell ref="N48:P48"/>
    <mergeCell ref="N49:P49"/>
    <mergeCell ref="N50:P50"/>
    <mergeCell ref="D51:E51"/>
    <mergeCell ref="L51:M52"/>
    <mergeCell ref="D52:E52"/>
    <mergeCell ref="J55:J56"/>
    <mergeCell ref="K55:K56"/>
    <mergeCell ref="O55:O56"/>
    <mergeCell ref="P55:P56"/>
  </mergeCells>
  <pageMargins left="0.25" right="0.25" top="0.25" bottom="0.25" header="0.3" footer="0.3"/>
  <pageSetup scale="6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L81"/>
  <sheetViews>
    <sheetView showGridLines="0" topLeftCell="A10" zoomScale="70" zoomScaleNormal="70" workbookViewId="0">
      <selection activeCell="B39" sqref="B39:B43"/>
    </sheetView>
  </sheetViews>
  <sheetFormatPr defaultRowHeight="13.2" x14ac:dyDescent="0.25"/>
  <cols>
    <col min="1" max="1" width="2.88671875" customWidth="1"/>
    <col min="2" max="2" width="17.21875" bestFit="1" customWidth="1"/>
    <col min="5" max="5" width="8.88671875" customWidth="1"/>
    <col min="9" max="9" width="11.5546875" bestFit="1" customWidth="1"/>
    <col min="10" max="10" width="11" customWidth="1"/>
    <col min="11" max="12" width="10" bestFit="1" customWidth="1"/>
    <col min="13" max="13" width="7.88671875" customWidth="1"/>
    <col min="14" max="14" width="7.33203125" customWidth="1"/>
    <col min="15" max="15" width="8.33203125" customWidth="1"/>
    <col min="16" max="17" width="10" bestFit="1" customWidth="1"/>
    <col min="18" max="18" width="2.6640625" customWidth="1"/>
    <col min="20" max="38" width="0" hidden="1" customWidth="1"/>
  </cols>
  <sheetData>
    <row r="1" spans="2:38" ht="8.4" customHeight="1" x14ac:dyDescent="0.25"/>
    <row r="2" spans="2:38" x14ac:dyDescent="0.25">
      <c r="B2" s="16"/>
      <c r="C2" s="14"/>
      <c r="D2" s="14"/>
      <c r="E2" s="14"/>
      <c r="F2" s="14"/>
      <c r="G2" s="14"/>
      <c r="H2" s="14"/>
      <c r="I2" s="14"/>
      <c r="J2" s="14"/>
      <c r="K2" s="14"/>
      <c r="L2" s="14"/>
      <c r="M2" s="14"/>
      <c r="N2" s="14"/>
      <c r="O2" s="17"/>
      <c r="P2" s="16"/>
      <c r="Q2" s="14"/>
      <c r="R2" s="93"/>
    </row>
    <row r="3" spans="2:38" x14ac:dyDescent="0.25">
      <c r="B3" s="14"/>
      <c r="C3" s="14"/>
      <c r="D3" s="14"/>
      <c r="E3" s="14"/>
      <c r="F3" s="14"/>
      <c r="G3" s="14"/>
      <c r="H3" s="14"/>
      <c r="I3" s="14"/>
      <c r="J3" s="14"/>
      <c r="K3" s="14"/>
      <c r="L3" s="14"/>
      <c r="M3" s="14"/>
      <c r="N3" s="14"/>
      <c r="O3" s="14"/>
      <c r="P3" s="16"/>
      <c r="Q3" s="14"/>
      <c r="R3" s="93"/>
    </row>
    <row r="4" spans="2:38" x14ac:dyDescent="0.25">
      <c r="B4" s="14"/>
      <c r="C4" s="14"/>
      <c r="D4" s="14"/>
      <c r="E4" s="14"/>
      <c r="F4" s="14"/>
      <c r="G4" s="14"/>
      <c r="H4" s="14"/>
      <c r="I4" s="14"/>
      <c r="J4" s="14"/>
      <c r="K4" s="14"/>
      <c r="L4" s="14"/>
      <c r="M4" s="14"/>
      <c r="N4" s="14"/>
      <c r="O4" s="14"/>
      <c r="P4" s="14"/>
      <c r="Q4" s="14"/>
      <c r="R4" s="93"/>
    </row>
    <row r="6" spans="2:38" ht="17.399999999999999" x14ac:dyDescent="0.3">
      <c r="B6" s="85" t="s">
        <v>1</v>
      </c>
      <c r="C6" s="3"/>
      <c r="D6" s="3"/>
      <c r="E6" s="112">
        <f>'EP Form'!E6</f>
        <v>0</v>
      </c>
      <c r="F6" s="32"/>
      <c r="G6" s="32"/>
      <c r="H6" s="32"/>
      <c r="I6" s="3"/>
      <c r="J6" s="3"/>
      <c r="K6" s="85"/>
      <c r="L6" s="33" t="s">
        <v>9</v>
      </c>
      <c r="M6" s="238">
        <f>'EP Form'!E10</f>
        <v>0</v>
      </c>
      <c r="N6" s="238"/>
      <c r="O6" s="238"/>
      <c r="P6" s="238"/>
      <c r="Q6" s="238"/>
    </row>
    <row r="7" spans="2:38" ht="17.399999999999999" x14ac:dyDescent="0.3">
      <c r="B7" s="85" t="s">
        <v>10</v>
      </c>
      <c r="C7" s="3"/>
      <c r="D7" s="3"/>
      <c r="E7" s="97">
        <f>'EP Form'!E7</f>
        <v>0</v>
      </c>
      <c r="F7" s="34"/>
      <c r="G7" s="34"/>
      <c r="H7" s="34"/>
      <c r="I7" s="3"/>
      <c r="J7" s="3"/>
      <c r="K7" s="85"/>
      <c r="L7" s="33" t="s">
        <v>7</v>
      </c>
      <c r="M7" s="95">
        <f>'EP Form'!E11</f>
        <v>0</v>
      </c>
      <c r="N7" s="34"/>
      <c r="O7" s="34"/>
      <c r="P7" s="34"/>
      <c r="Q7" s="35"/>
    </row>
    <row r="8" spans="2:38" ht="36" customHeight="1" x14ac:dyDescent="0.25">
      <c r="B8" s="239" t="s">
        <v>130</v>
      </c>
      <c r="C8" s="239"/>
      <c r="D8" s="239"/>
      <c r="E8" s="239"/>
      <c r="F8" s="239"/>
      <c r="G8" s="239"/>
      <c r="H8" s="239"/>
      <c r="I8" s="239"/>
    </row>
    <row r="9" spans="2:38" ht="16.350000000000001" customHeight="1" x14ac:dyDescent="0.25">
      <c r="B9" s="239"/>
      <c r="C9" s="239"/>
      <c r="D9" s="239"/>
      <c r="E9" s="239"/>
      <c r="F9" s="239"/>
      <c r="G9" s="239"/>
      <c r="H9" s="239"/>
      <c r="I9" s="239"/>
    </row>
    <row r="10" spans="2:38" ht="17.399999999999999" x14ac:dyDescent="0.3">
      <c r="B10" s="51" t="s">
        <v>95</v>
      </c>
      <c r="C10" s="15"/>
      <c r="D10" s="15"/>
      <c r="E10" s="15"/>
      <c r="F10" s="15"/>
      <c r="G10" s="15"/>
      <c r="H10" s="51"/>
      <c r="I10" s="27"/>
      <c r="J10" s="15"/>
      <c r="K10" s="15"/>
      <c r="L10" s="15"/>
      <c r="M10" s="15"/>
      <c r="N10" s="15"/>
      <c r="O10" s="15"/>
      <c r="P10" s="15"/>
      <c r="Q10" s="48"/>
      <c r="R10" s="48"/>
      <c r="U10" s="6"/>
    </row>
    <row r="11" spans="2:38" ht="7.95" customHeight="1" x14ac:dyDescent="0.25"/>
    <row r="12" spans="2:38" ht="16.350000000000001" customHeight="1" x14ac:dyDescent="0.3">
      <c r="B12" s="57" t="s">
        <v>88</v>
      </c>
      <c r="C12" s="30"/>
      <c r="D12" s="30"/>
      <c r="E12" s="31"/>
      <c r="F12" s="76"/>
      <c r="I12" s="29" t="s">
        <v>116</v>
      </c>
      <c r="J12" s="30"/>
      <c r="K12" s="30"/>
      <c r="L12" s="30"/>
      <c r="M12" s="30"/>
      <c r="N12" s="30"/>
      <c r="O12" s="30"/>
      <c r="P12" s="31"/>
      <c r="T12" s="251">
        <v>1</v>
      </c>
      <c r="U12" s="251"/>
      <c r="V12" s="251"/>
      <c r="W12" s="251"/>
      <c r="Y12" s="251">
        <v>2</v>
      </c>
      <c r="Z12" s="251"/>
      <c r="AA12" s="251"/>
      <c r="AB12" s="251"/>
      <c r="AD12" s="251">
        <v>3</v>
      </c>
      <c r="AE12" s="251"/>
      <c r="AF12" s="251"/>
      <c r="AG12" s="251"/>
      <c r="AI12" s="251">
        <v>4</v>
      </c>
      <c r="AJ12" s="251"/>
      <c r="AK12" s="251"/>
      <c r="AL12" s="251"/>
    </row>
    <row r="13" spans="2:38" ht="18" customHeight="1" x14ac:dyDescent="0.25">
      <c r="B13" s="71" t="s">
        <v>31</v>
      </c>
      <c r="C13" s="71" t="s">
        <v>32</v>
      </c>
      <c r="D13" s="71" t="s">
        <v>107</v>
      </c>
      <c r="E13" s="72" t="s">
        <v>77</v>
      </c>
      <c r="F13" s="74"/>
      <c r="I13" s="40" t="s">
        <v>31</v>
      </c>
      <c r="J13" s="94" t="s">
        <v>62</v>
      </c>
      <c r="K13" s="39" t="s">
        <v>108</v>
      </c>
      <c r="L13" s="40" t="s">
        <v>33</v>
      </c>
      <c r="M13" s="40" t="s">
        <v>40</v>
      </c>
      <c r="N13" s="40" t="s">
        <v>41</v>
      </c>
      <c r="O13" s="40" t="s">
        <v>35</v>
      </c>
      <c r="P13" s="56" t="s">
        <v>77</v>
      </c>
      <c r="T13" s="40" t="s">
        <v>33</v>
      </c>
      <c r="U13" s="40" t="s">
        <v>40</v>
      </c>
      <c r="V13" s="40" t="s">
        <v>41</v>
      </c>
      <c r="W13" s="40" t="s">
        <v>35</v>
      </c>
      <c r="Y13" s="40" t="s">
        <v>33</v>
      </c>
      <c r="Z13" s="40" t="s">
        <v>40</v>
      </c>
      <c r="AA13" s="40" t="s">
        <v>41</v>
      </c>
      <c r="AB13" s="40" t="s">
        <v>35</v>
      </c>
      <c r="AD13" s="40" t="s">
        <v>33</v>
      </c>
      <c r="AE13" s="40" t="s">
        <v>40</v>
      </c>
      <c r="AF13" s="40" t="s">
        <v>41</v>
      </c>
      <c r="AG13" s="40" t="s">
        <v>35</v>
      </c>
      <c r="AI13" s="40" t="s">
        <v>33</v>
      </c>
      <c r="AJ13" s="40" t="s">
        <v>40</v>
      </c>
      <c r="AK13" s="40" t="s">
        <v>41</v>
      </c>
      <c r="AL13" s="40" t="s">
        <v>35</v>
      </c>
    </row>
    <row r="14" spans="2:38" ht="15" x14ac:dyDescent="0.25">
      <c r="B14" s="62" t="str">
        <f>IF('EP Form'!$B36="E",'EP Form'!$B36,"")</f>
        <v/>
      </c>
      <c r="C14" s="132" t="str">
        <f>IF('EP Form'!$B36="E",'EP Form'!$C36,"")</f>
        <v/>
      </c>
      <c r="D14" s="132" t="str">
        <f>IF('EP Form'!$B36="E",'EP Form'!$D36,"")</f>
        <v/>
      </c>
      <c r="E14" s="62" t="str">
        <f>IF('EP Form'!$B36="E",'EP Form'!$E36,"")</f>
        <v/>
      </c>
      <c r="F14" s="73"/>
      <c r="I14" s="104" t="str">
        <f>IF('EP Form'!I36="E",'EP Form'!I36,"")</f>
        <v/>
      </c>
      <c r="J14" s="104" t="str">
        <f>IF((AND('EP Form'!$I36="E", 'EP Form'!$J36&lt;6)),'EP Form'!$J36,"")</f>
        <v/>
      </c>
      <c r="K14" s="104" t="str">
        <f>IF((AND('EP Form'!$I36="E", 'EP Form'!$J36&lt;6)),'EP Form'!$K36,"")</f>
        <v/>
      </c>
      <c r="L14" s="133" t="str">
        <f>IF((AND('EP Form'!$I36="E", 'EP Form'!$J36&lt;6)),'EP Form'!$L36,"")</f>
        <v/>
      </c>
      <c r="M14" s="133" t="str">
        <f>IF((AND('EP Form'!$I36="E", 'EP Form'!$J36&lt;6)),'EP Form'!$M36,"")</f>
        <v/>
      </c>
      <c r="N14" s="133" t="str">
        <f>IF((AND('EP Form'!$I36="E", 'EP Form'!$J36&lt;6)),'EP Form'!$N36,"")</f>
        <v/>
      </c>
      <c r="O14" s="133" t="str">
        <f>IF((AND('EP Form'!$I36="E", 'EP Form'!$J36&lt;6)),'EP Form'!$O36,"")</f>
        <v/>
      </c>
      <c r="P14" s="59" t="str">
        <f>IF((AND('EP Form'!$I36="E", 'EP Form'!$J36&lt;6)),'EP Form'!$P36,"")</f>
        <v/>
      </c>
      <c r="T14">
        <f>IF(J14=1,L14,0)</f>
        <v>0</v>
      </c>
      <c r="U14">
        <f>IF(J14=1,M14,0)</f>
        <v>0</v>
      </c>
      <c r="V14">
        <f>IF(J14=1,N14,0)</f>
        <v>0</v>
      </c>
      <c r="W14">
        <f>IF(J14=1,O14,0)</f>
        <v>0</v>
      </c>
      <c r="Y14" s="6">
        <f>IF($J14=2,L14,0)</f>
        <v>0</v>
      </c>
      <c r="Z14" s="6">
        <f t="shared" ref="Z14:AB20" si="0">IF($J14=2,M14,0)</f>
        <v>0</v>
      </c>
      <c r="AA14" s="6">
        <f t="shared" si="0"/>
        <v>0</v>
      </c>
      <c r="AB14" s="6">
        <f t="shared" si="0"/>
        <v>0</v>
      </c>
      <c r="AD14">
        <f>IF($J14=3,L14,0)</f>
        <v>0</v>
      </c>
      <c r="AE14">
        <f t="shared" ref="AE14:AG20" si="1">IF($J14=3,M14,0)</f>
        <v>0</v>
      </c>
      <c r="AF14">
        <f t="shared" si="1"/>
        <v>0</v>
      </c>
      <c r="AG14">
        <f t="shared" si="1"/>
        <v>0</v>
      </c>
      <c r="AI14">
        <f>IF($J14=4,L14,0)</f>
        <v>0</v>
      </c>
      <c r="AJ14">
        <f t="shared" ref="AJ14:AL20" si="2">IF($J14=4,M14,0)</f>
        <v>0</v>
      </c>
      <c r="AK14">
        <f t="shared" si="2"/>
        <v>0</v>
      </c>
      <c r="AL14">
        <f t="shared" si="2"/>
        <v>0</v>
      </c>
    </row>
    <row r="15" spans="2:38" ht="15" x14ac:dyDescent="0.25">
      <c r="B15" s="62" t="str">
        <f>IF('EP Form'!$B37="E",'EP Form'!$B37,"")</f>
        <v/>
      </c>
      <c r="C15" s="132" t="str">
        <f>IF('EP Form'!$B37="E",'EP Form'!$C37,"")</f>
        <v/>
      </c>
      <c r="D15" s="132" t="str">
        <f>IF('EP Form'!$B37="E",'EP Form'!$D37,"")</f>
        <v/>
      </c>
      <c r="E15" s="62" t="str">
        <f>IF('EP Form'!$B37="E",'EP Form'!$E37,"")</f>
        <v/>
      </c>
      <c r="F15" s="73"/>
      <c r="I15" s="104" t="str">
        <f>IF('EP Form'!$I37="E",'EP Form'!$I37,"")</f>
        <v/>
      </c>
      <c r="J15" s="104" t="str">
        <f>IF((AND('EP Form'!$I37="E", 'EP Form'!$J37&lt;6)),'EP Form'!$J37,"")</f>
        <v/>
      </c>
      <c r="K15" s="104" t="str">
        <f>IF((AND('EP Form'!I37="E", 'EP Form'!J37&lt;6)),'EP Form'!K37,"")</f>
        <v/>
      </c>
      <c r="L15" s="133" t="str">
        <f>IF((AND('EP Form'!I37="E", 'EP Form'!J37&lt;6)),'EP Form'!L37,"")</f>
        <v/>
      </c>
      <c r="M15" s="133" t="str">
        <f>IF((AND('EP Form'!I37="E", 'EP Form'!J37&lt;6)),'EP Form'!M37,"")</f>
        <v/>
      </c>
      <c r="N15" s="133" t="str">
        <f>IF((AND('EP Form'!I37="E", 'EP Form'!J37&lt;6)),'EP Form'!N37,"")</f>
        <v/>
      </c>
      <c r="O15" s="133" t="str">
        <f>IF((AND('EP Form'!I37="E", 'EP Form'!J37&lt;6)),'EP Form'!O37,"")</f>
        <v/>
      </c>
      <c r="P15" s="59" t="str">
        <f>IF((AND('EP Form'!$I37="E", 'EP Form'!$J37&lt;6)),'EP Form'!$P37,"")</f>
        <v/>
      </c>
      <c r="T15">
        <f>IF(J15=1,L15,0)</f>
        <v>0</v>
      </c>
      <c r="U15">
        <f t="shared" ref="U15:U20" si="3">IF(J15=1,M15,0)</f>
        <v>0</v>
      </c>
      <c r="V15">
        <f t="shared" ref="V15:V20" si="4">IF(J15=1,N15,0)</f>
        <v>0</v>
      </c>
      <c r="W15">
        <f t="shared" ref="W15:W20" si="5">IF(J15=1,O15,0)</f>
        <v>0</v>
      </c>
      <c r="Y15" s="6">
        <f t="shared" ref="Y15:Y20" si="6">IF(J15=2,L15,0)</f>
        <v>0</v>
      </c>
      <c r="Z15" s="6">
        <f t="shared" si="0"/>
        <v>0</v>
      </c>
      <c r="AA15" s="6">
        <f t="shared" si="0"/>
        <v>0</v>
      </c>
      <c r="AB15" s="6">
        <f t="shared" si="0"/>
        <v>0</v>
      </c>
      <c r="AD15">
        <f t="shared" ref="AD15:AD20" si="7">IF($J15=3,L15,0)</f>
        <v>0</v>
      </c>
      <c r="AE15">
        <f t="shared" si="1"/>
        <v>0</v>
      </c>
      <c r="AF15">
        <f t="shared" si="1"/>
        <v>0</v>
      </c>
      <c r="AG15">
        <f t="shared" si="1"/>
        <v>0</v>
      </c>
      <c r="AI15">
        <f t="shared" ref="AI15:AI20" si="8">IF($J15=4,L15,0)</f>
        <v>0</v>
      </c>
      <c r="AJ15">
        <f t="shared" si="2"/>
        <v>0</v>
      </c>
      <c r="AK15">
        <f t="shared" si="2"/>
        <v>0</v>
      </c>
      <c r="AL15">
        <f t="shared" si="2"/>
        <v>0</v>
      </c>
    </row>
    <row r="16" spans="2:38" ht="15" x14ac:dyDescent="0.25">
      <c r="B16" s="62" t="str">
        <f>IF('EP Form'!$B38="E",'EP Form'!$B38,"")</f>
        <v/>
      </c>
      <c r="C16" s="132" t="str">
        <f>IF('EP Form'!$B38="E",'EP Form'!$C38,"")</f>
        <v/>
      </c>
      <c r="D16" s="132" t="str">
        <f>IF('EP Form'!$B38="E",'EP Form'!$D38,"")</f>
        <v/>
      </c>
      <c r="E16" s="62" t="str">
        <f>IF('EP Form'!$B38="E",'EP Form'!$E38,"")</f>
        <v/>
      </c>
      <c r="I16" s="104" t="str">
        <f>IF('EP Form'!$I38="E",'EP Form'!$I38,"")</f>
        <v/>
      </c>
      <c r="J16" s="104" t="str">
        <f>IF((AND('EP Form'!$I38="E", 'EP Form'!$J38&lt;6)),'EP Form'!$J38,"")</f>
        <v/>
      </c>
      <c r="K16" s="104" t="str">
        <f>IF((AND('EP Form'!I38="E", 'EP Form'!J38&lt;6)),'EP Form'!K38,"")</f>
        <v/>
      </c>
      <c r="L16" s="133" t="str">
        <f>IF((AND('EP Form'!I38="E", 'EP Form'!J38&lt;6)),'EP Form'!L38,"")</f>
        <v/>
      </c>
      <c r="M16" s="133" t="str">
        <f>IF((AND('EP Form'!I38="E", 'EP Form'!J38&lt;6)),'EP Form'!M38,"")</f>
        <v/>
      </c>
      <c r="N16" s="133" t="str">
        <f>IF((AND('EP Form'!I38="E", 'EP Form'!J38&lt;6)),'EP Form'!N38,"")</f>
        <v/>
      </c>
      <c r="O16" s="133" t="str">
        <f>IF((AND('EP Form'!I38="E", 'EP Form'!J38&lt;6)),'EP Form'!O38,"")</f>
        <v/>
      </c>
      <c r="P16" s="59" t="str">
        <f>IF((AND('EP Form'!$I38="E", 'EP Form'!$J38&lt;6)),'EP Form'!$P38,"")</f>
        <v/>
      </c>
      <c r="T16">
        <f t="shared" ref="T16:T20" si="9">IF(J16=1,L16,0)</f>
        <v>0</v>
      </c>
      <c r="U16">
        <f t="shared" si="3"/>
        <v>0</v>
      </c>
      <c r="V16">
        <f t="shared" si="4"/>
        <v>0</v>
      </c>
      <c r="W16">
        <f t="shared" si="5"/>
        <v>0</v>
      </c>
      <c r="Y16" s="6">
        <f t="shared" si="6"/>
        <v>0</v>
      </c>
      <c r="Z16" s="6">
        <f t="shared" si="0"/>
        <v>0</v>
      </c>
      <c r="AA16" s="6">
        <f t="shared" si="0"/>
        <v>0</v>
      </c>
      <c r="AB16" s="6">
        <f t="shared" si="0"/>
        <v>0</v>
      </c>
      <c r="AD16">
        <f t="shared" si="7"/>
        <v>0</v>
      </c>
      <c r="AE16">
        <f t="shared" si="1"/>
        <v>0</v>
      </c>
      <c r="AF16">
        <f t="shared" si="1"/>
        <v>0</v>
      </c>
      <c r="AG16">
        <f t="shared" si="1"/>
        <v>0</v>
      </c>
      <c r="AI16">
        <f t="shared" si="8"/>
        <v>0</v>
      </c>
      <c r="AJ16">
        <f t="shared" si="2"/>
        <v>0</v>
      </c>
      <c r="AK16">
        <f t="shared" si="2"/>
        <v>0</v>
      </c>
      <c r="AL16">
        <f t="shared" si="2"/>
        <v>0</v>
      </c>
    </row>
    <row r="17" spans="2:38" ht="15" x14ac:dyDescent="0.25">
      <c r="B17" s="62"/>
      <c r="C17" s="132" t="str">
        <f>IF('EP Form'!$B39="E",'EP Form'!$C39,"")</f>
        <v/>
      </c>
      <c r="D17" s="132" t="str">
        <f>IF('EP Form'!$B39="E",'EP Form'!$D39,"")</f>
        <v/>
      </c>
      <c r="E17" s="62" t="str">
        <f>IF('EP Form'!$B39="E",'EP Form'!$E39,"")</f>
        <v/>
      </c>
      <c r="F17" s="41"/>
      <c r="I17" s="104" t="str">
        <f>IF('EP Form'!$I39="E",'EP Form'!$I39,"")</f>
        <v/>
      </c>
      <c r="J17" s="104" t="str">
        <f>IF((AND('EP Form'!$I39="E", 'EP Form'!$J39&lt;6)),'EP Form'!$J39,"")</f>
        <v/>
      </c>
      <c r="K17" s="104" t="str">
        <f>IF((AND('EP Form'!I39="E", 'EP Form'!J39&lt;6)),'EP Form'!K39,"")</f>
        <v/>
      </c>
      <c r="L17" s="133" t="str">
        <f>IF((AND('EP Form'!I39="E", 'EP Form'!J39&lt;6)),'EP Form'!L39,"")</f>
        <v/>
      </c>
      <c r="M17" s="133" t="str">
        <f>IF((AND('EP Form'!I39="E", 'EP Form'!J39&lt;6)),'EP Form'!M39,"")</f>
        <v/>
      </c>
      <c r="N17" s="133" t="str">
        <f>IF((AND('EP Form'!I39="E", 'EP Form'!J39&lt;6)),'EP Form'!N39,"")</f>
        <v/>
      </c>
      <c r="O17" s="133" t="str">
        <f>IF((AND('EP Form'!I39="E", 'EP Form'!J39&lt;6)),'EP Form'!O39,"")</f>
        <v/>
      </c>
      <c r="P17" s="59" t="str">
        <f>IF((AND('EP Form'!$I39="E", 'EP Form'!$J39&lt;6)),'EP Form'!$P39,"")</f>
        <v/>
      </c>
      <c r="T17">
        <f t="shared" si="9"/>
        <v>0</v>
      </c>
      <c r="U17">
        <f t="shared" si="3"/>
        <v>0</v>
      </c>
      <c r="V17">
        <f t="shared" si="4"/>
        <v>0</v>
      </c>
      <c r="W17">
        <f t="shared" si="5"/>
        <v>0</v>
      </c>
      <c r="Y17" s="6">
        <f t="shared" si="6"/>
        <v>0</v>
      </c>
      <c r="Z17" s="6">
        <f t="shared" si="0"/>
        <v>0</v>
      </c>
      <c r="AA17" s="6">
        <f t="shared" si="0"/>
        <v>0</v>
      </c>
      <c r="AB17" s="6">
        <f t="shared" si="0"/>
        <v>0</v>
      </c>
      <c r="AD17">
        <f t="shared" si="7"/>
        <v>0</v>
      </c>
      <c r="AE17">
        <f t="shared" si="1"/>
        <v>0</v>
      </c>
      <c r="AF17">
        <f t="shared" si="1"/>
        <v>0</v>
      </c>
      <c r="AG17">
        <f t="shared" si="1"/>
        <v>0</v>
      </c>
      <c r="AI17">
        <f t="shared" si="8"/>
        <v>0</v>
      </c>
      <c r="AJ17">
        <f t="shared" si="2"/>
        <v>0</v>
      </c>
      <c r="AK17">
        <f t="shared" si="2"/>
        <v>0</v>
      </c>
      <c r="AL17">
        <f t="shared" si="2"/>
        <v>0</v>
      </c>
    </row>
    <row r="18" spans="2:38" ht="15" x14ac:dyDescent="0.25">
      <c r="B18" s="62" t="str">
        <f>IF('EP Form'!$B40="E",'EP Form'!$B40,"")</f>
        <v/>
      </c>
      <c r="C18" s="132" t="str">
        <f>IF('EP Form'!$B40="E",'EP Form'!$C40,"")</f>
        <v/>
      </c>
      <c r="D18" s="132" t="str">
        <f>IF('EP Form'!$B40="E",'EP Form'!$D40,"")</f>
        <v/>
      </c>
      <c r="E18" s="62" t="str">
        <f>IF('EP Form'!$B40="E",'EP Form'!$E40,"")</f>
        <v/>
      </c>
      <c r="F18" s="41"/>
      <c r="I18" s="104" t="str">
        <f>IF('EP Form'!$I40="E",'EP Form'!$I40,"")</f>
        <v/>
      </c>
      <c r="J18" s="104" t="str">
        <f>IF((AND('EP Form'!$I40="E", 'EP Form'!$J40&lt;6)),'EP Form'!$J40,"")</f>
        <v/>
      </c>
      <c r="K18" s="104" t="str">
        <f>IF((AND('EP Form'!I40="E", 'EP Form'!J40&lt;6)),'EP Form'!K40,"")</f>
        <v/>
      </c>
      <c r="L18" s="133" t="str">
        <f>IF((AND('EP Form'!I40="E", 'EP Form'!J40&lt;6)),'EP Form'!L40,"")</f>
        <v/>
      </c>
      <c r="M18" s="133" t="str">
        <f>IF((AND('EP Form'!I40="E", 'EP Form'!J40&lt;6)),'EP Form'!M40,"")</f>
        <v/>
      </c>
      <c r="N18" s="133" t="str">
        <f>IF((AND('EP Form'!I40="E", 'EP Form'!J40&lt;6)),'EP Form'!N40,"")</f>
        <v/>
      </c>
      <c r="O18" s="133" t="str">
        <f>IF((AND('EP Form'!I40="E", 'EP Form'!J40&lt;6)),'EP Form'!O40,"")</f>
        <v/>
      </c>
      <c r="P18" s="59" t="str">
        <f>IF((AND('EP Form'!$I40="E", 'EP Form'!$J40&lt;6)),'EP Form'!$P40,"")</f>
        <v/>
      </c>
      <c r="T18">
        <f t="shared" si="9"/>
        <v>0</v>
      </c>
      <c r="U18">
        <f t="shared" si="3"/>
        <v>0</v>
      </c>
      <c r="V18">
        <f t="shared" si="4"/>
        <v>0</v>
      </c>
      <c r="W18">
        <f t="shared" si="5"/>
        <v>0</v>
      </c>
      <c r="Y18" s="6">
        <f t="shared" si="6"/>
        <v>0</v>
      </c>
      <c r="Z18" s="6">
        <f t="shared" si="0"/>
        <v>0</v>
      </c>
      <c r="AA18" s="6">
        <f t="shared" si="0"/>
        <v>0</v>
      </c>
      <c r="AB18" s="6">
        <f t="shared" si="0"/>
        <v>0</v>
      </c>
      <c r="AD18">
        <f t="shared" si="7"/>
        <v>0</v>
      </c>
      <c r="AE18">
        <f t="shared" si="1"/>
        <v>0</v>
      </c>
      <c r="AF18">
        <f t="shared" si="1"/>
        <v>0</v>
      </c>
      <c r="AG18">
        <f t="shared" si="1"/>
        <v>0</v>
      </c>
      <c r="AI18">
        <f t="shared" si="8"/>
        <v>0</v>
      </c>
      <c r="AJ18">
        <f t="shared" si="2"/>
        <v>0</v>
      </c>
      <c r="AK18">
        <f t="shared" si="2"/>
        <v>0</v>
      </c>
      <c r="AL18">
        <f t="shared" si="2"/>
        <v>0</v>
      </c>
    </row>
    <row r="19" spans="2:38" ht="15" x14ac:dyDescent="0.25">
      <c r="B19" s="62" t="str">
        <f>IF('EP Form'!$B41="E",'EP Form'!$B41,"")</f>
        <v/>
      </c>
      <c r="C19" s="132" t="str">
        <f>IF('EP Form'!$B41="E",'EP Form'!$C41,"")</f>
        <v/>
      </c>
      <c r="D19" s="132" t="str">
        <f>IF('EP Form'!$B41="E",'EP Form'!$D41,"")</f>
        <v/>
      </c>
      <c r="E19" s="62" t="str">
        <f>IF('EP Form'!$B41="E",'EP Form'!$E41,"")</f>
        <v/>
      </c>
      <c r="I19" s="104" t="str">
        <f>IF('EP Form'!$I41="E",'EP Form'!$I41,"")</f>
        <v/>
      </c>
      <c r="J19" s="104" t="str">
        <f>IF((AND('EP Form'!$I41="E", 'EP Form'!$J41&lt;6)),'EP Form'!$J41,"")</f>
        <v/>
      </c>
      <c r="K19" s="104" t="str">
        <f>IF((AND('EP Form'!I41="E", 'EP Form'!J41&lt;6)),'EP Form'!K41,"")</f>
        <v/>
      </c>
      <c r="L19" s="133" t="str">
        <f>IF((AND('EP Form'!I41="E", 'EP Form'!J41&lt;6)),'EP Form'!L41,"")</f>
        <v/>
      </c>
      <c r="M19" s="133" t="str">
        <f>IF((AND('EP Form'!I41="E", 'EP Form'!J41&lt;6)),'EP Form'!M41,"")</f>
        <v/>
      </c>
      <c r="N19" s="133" t="str">
        <f>IF((AND('EP Form'!I41="E", 'EP Form'!J41&lt;6)),'EP Form'!N41,"")</f>
        <v/>
      </c>
      <c r="O19" s="133" t="str">
        <f>IF((AND('EP Form'!I41="E", 'EP Form'!J41&lt;6)),'EP Form'!O41,"")</f>
        <v/>
      </c>
      <c r="P19" s="59" t="str">
        <f>IF((AND('EP Form'!$I41="E", 'EP Form'!$J41&lt;6)),'EP Form'!$P41,"")</f>
        <v/>
      </c>
      <c r="T19">
        <f t="shared" si="9"/>
        <v>0</v>
      </c>
      <c r="U19">
        <f t="shared" si="3"/>
        <v>0</v>
      </c>
      <c r="V19">
        <f t="shared" si="4"/>
        <v>0</v>
      </c>
      <c r="W19">
        <f t="shared" si="5"/>
        <v>0</v>
      </c>
      <c r="Y19" s="6">
        <f t="shared" si="6"/>
        <v>0</v>
      </c>
      <c r="Z19" s="6">
        <f t="shared" si="0"/>
        <v>0</v>
      </c>
      <c r="AA19" s="6">
        <f t="shared" si="0"/>
        <v>0</v>
      </c>
      <c r="AB19" s="6">
        <f t="shared" si="0"/>
        <v>0</v>
      </c>
      <c r="AD19">
        <f t="shared" si="7"/>
        <v>0</v>
      </c>
      <c r="AE19">
        <f t="shared" si="1"/>
        <v>0</v>
      </c>
      <c r="AF19">
        <f t="shared" si="1"/>
        <v>0</v>
      </c>
      <c r="AG19">
        <f t="shared" si="1"/>
        <v>0</v>
      </c>
      <c r="AI19">
        <f t="shared" si="8"/>
        <v>0</v>
      </c>
      <c r="AJ19">
        <f t="shared" si="2"/>
        <v>0</v>
      </c>
      <c r="AK19">
        <f t="shared" si="2"/>
        <v>0</v>
      </c>
      <c r="AL19">
        <f t="shared" si="2"/>
        <v>0</v>
      </c>
    </row>
    <row r="20" spans="2:38" ht="15" x14ac:dyDescent="0.25">
      <c r="B20" s="68" t="s">
        <v>170</v>
      </c>
      <c r="C20" s="146">
        <f>SUM(C14:C19)</f>
        <v>0</v>
      </c>
      <c r="D20" s="146">
        <f>SUM(D14:D19)</f>
        <v>0</v>
      </c>
      <c r="E20" s="67">
        <f>SUM(E14:E19)</f>
        <v>0</v>
      </c>
      <c r="F20" s="75"/>
      <c r="G20" s="3"/>
      <c r="I20" s="104" t="str">
        <f>IF('EP Form'!$I42="E",'EP Form'!$I42,"")</f>
        <v/>
      </c>
      <c r="J20" s="104" t="str">
        <f>IF((AND('EP Form'!$I42="E", 'EP Form'!$J42&lt;6)),'EP Form'!$J42,"")</f>
        <v/>
      </c>
      <c r="K20" s="104" t="str">
        <f>IF((AND('EP Form'!I42="E", 'EP Form'!J42&lt;6)),'EP Form'!K42,"")</f>
        <v/>
      </c>
      <c r="L20" s="133" t="str">
        <f>IF((AND('EP Form'!I42="E", 'EP Form'!J42&lt;6)),'EP Form'!L42,"")</f>
        <v/>
      </c>
      <c r="M20" s="133" t="str">
        <f>IF((AND('EP Form'!I42="E", 'EP Form'!J42&lt;6)),'EP Form'!M42,"")</f>
        <v/>
      </c>
      <c r="N20" s="133" t="str">
        <f>IF((AND('EP Form'!I42="E", 'EP Form'!J42&lt;6)),'EP Form'!N42,"")</f>
        <v/>
      </c>
      <c r="O20" s="133" t="str">
        <f>IF((AND('EP Form'!I42="E", 'EP Form'!J42&lt;6)),'EP Form'!O42,"")</f>
        <v/>
      </c>
      <c r="P20" s="59" t="str">
        <f>IF((AND('EP Form'!$I42="E", 'EP Form'!$J42&lt;6)),'EP Form'!$P42,"")</f>
        <v/>
      </c>
      <c r="T20">
        <f t="shared" si="9"/>
        <v>0</v>
      </c>
      <c r="U20">
        <f t="shared" si="3"/>
        <v>0</v>
      </c>
      <c r="V20">
        <f t="shared" si="4"/>
        <v>0</v>
      </c>
      <c r="W20">
        <f t="shared" si="5"/>
        <v>0</v>
      </c>
      <c r="Y20" s="6">
        <f t="shared" si="6"/>
        <v>0</v>
      </c>
      <c r="Z20" s="6">
        <f t="shared" si="0"/>
        <v>0</v>
      </c>
      <c r="AA20" s="6">
        <f t="shared" si="0"/>
        <v>0</v>
      </c>
      <c r="AB20" s="6">
        <f t="shared" si="0"/>
        <v>0</v>
      </c>
      <c r="AD20">
        <f t="shared" si="7"/>
        <v>0</v>
      </c>
      <c r="AE20">
        <f t="shared" si="1"/>
        <v>0</v>
      </c>
      <c r="AF20">
        <f t="shared" si="1"/>
        <v>0</v>
      </c>
      <c r="AG20">
        <f t="shared" si="1"/>
        <v>0</v>
      </c>
      <c r="AI20">
        <f t="shared" si="8"/>
        <v>0</v>
      </c>
      <c r="AJ20">
        <f t="shared" si="2"/>
        <v>0</v>
      </c>
      <c r="AK20">
        <f t="shared" si="2"/>
        <v>0</v>
      </c>
      <c r="AL20">
        <f t="shared" si="2"/>
        <v>0</v>
      </c>
    </row>
    <row r="21" spans="2:38" ht="13.8" x14ac:dyDescent="0.25">
      <c r="F21" s="43"/>
      <c r="G21" s="44"/>
      <c r="T21" s="149">
        <f>SUM(T14:T20)</f>
        <v>0</v>
      </c>
      <c r="U21" s="149">
        <f t="shared" ref="U21:W21" si="10">SUM(U14:U20)</f>
        <v>0</v>
      </c>
      <c r="V21" s="149">
        <f t="shared" si="10"/>
        <v>0</v>
      </c>
      <c r="W21" s="149">
        <f t="shared" si="10"/>
        <v>0</v>
      </c>
      <c r="Y21" s="149">
        <f>SUM(Y14:Y20)</f>
        <v>0</v>
      </c>
      <c r="Z21" s="149">
        <f t="shared" ref="Z21:AB21" si="11">SUM(Z14:Z20)</f>
        <v>0</v>
      </c>
      <c r="AA21" s="149">
        <f t="shared" si="11"/>
        <v>0</v>
      </c>
      <c r="AB21" s="149">
        <f t="shared" si="11"/>
        <v>0</v>
      </c>
      <c r="AD21" s="149">
        <f>SUM(AD14:AD20)</f>
        <v>0</v>
      </c>
      <c r="AE21" s="149">
        <f t="shared" ref="AE21:AG21" si="12">SUM(AE14:AE20)</f>
        <v>0</v>
      </c>
      <c r="AF21" s="149">
        <f t="shared" si="12"/>
        <v>0</v>
      </c>
      <c r="AG21" s="149">
        <f t="shared" si="12"/>
        <v>0</v>
      </c>
      <c r="AI21" s="149">
        <f>SUM(AI14:AI20)</f>
        <v>0</v>
      </c>
      <c r="AJ21" s="149">
        <f t="shared" ref="AJ21:AL21" si="13">SUM(AJ14:AJ20)</f>
        <v>0</v>
      </c>
      <c r="AK21" s="149">
        <f t="shared" si="13"/>
        <v>0</v>
      </c>
      <c r="AL21" s="149">
        <f t="shared" si="13"/>
        <v>0</v>
      </c>
    </row>
    <row r="22" spans="2:38" ht="13.8" x14ac:dyDescent="0.25">
      <c r="F22" s="43"/>
      <c r="G22" s="44"/>
      <c r="T22" s="40" t="s">
        <v>33</v>
      </c>
      <c r="U22" s="40" t="s">
        <v>40</v>
      </c>
      <c r="V22" s="40" t="s">
        <v>41</v>
      </c>
      <c r="W22" s="40" t="s">
        <v>35</v>
      </c>
      <c r="Y22" s="40" t="s">
        <v>33</v>
      </c>
      <c r="Z22" s="40" t="s">
        <v>40</v>
      </c>
      <c r="AA22" s="40" t="s">
        <v>41</v>
      </c>
      <c r="AB22" s="40" t="s">
        <v>35</v>
      </c>
      <c r="AD22" s="40" t="s">
        <v>33</v>
      </c>
      <c r="AE22" s="40" t="s">
        <v>40</v>
      </c>
      <c r="AF22" s="40" t="s">
        <v>41</v>
      </c>
      <c r="AG22" s="40" t="s">
        <v>35</v>
      </c>
      <c r="AI22" s="40" t="s">
        <v>33</v>
      </c>
      <c r="AJ22" s="40" t="s">
        <v>40</v>
      </c>
      <c r="AK22" s="40" t="s">
        <v>41</v>
      </c>
      <c r="AL22" s="40" t="s">
        <v>35</v>
      </c>
    </row>
    <row r="23" spans="2:38" ht="24.6" x14ac:dyDescent="0.4">
      <c r="B23" s="88" t="str">
        <f>B8</f>
        <v>PANEL E</v>
      </c>
      <c r="C23" s="89"/>
      <c r="D23" s="90"/>
      <c r="E23" s="89"/>
      <c r="F23" s="91"/>
      <c r="G23" s="99" t="s">
        <v>77</v>
      </c>
      <c r="H23" s="100" t="str">
        <f>E18</f>
        <v/>
      </c>
      <c r="I23" s="69"/>
      <c r="J23" s="88" t="s">
        <v>112</v>
      </c>
      <c r="K23" s="89"/>
      <c r="L23" s="89"/>
      <c r="M23" s="92" t="str">
        <f>B23</f>
        <v>PANEL E</v>
      </c>
      <c r="N23" s="89"/>
      <c r="O23" s="89"/>
      <c r="P23" s="89"/>
      <c r="Q23" s="89"/>
      <c r="R23" s="89"/>
    </row>
    <row r="24" spans="2:38" ht="13.8" x14ac:dyDescent="0.25">
      <c r="D24" s="54"/>
      <c r="F24" s="43"/>
      <c r="G24" s="44"/>
      <c r="I24" s="6"/>
    </row>
    <row r="25" spans="2:38" ht="24.6" x14ac:dyDescent="0.4">
      <c r="D25" s="54"/>
      <c r="E25" s="240" t="s">
        <v>107</v>
      </c>
      <c r="F25" s="240"/>
      <c r="I25" s="6"/>
      <c r="J25" s="86" t="s">
        <v>131</v>
      </c>
      <c r="M25" s="5"/>
      <c r="N25" s="5"/>
      <c r="O25" s="86" t="s">
        <v>132</v>
      </c>
      <c r="P25" s="21"/>
      <c r="Q25" s="86"/>
    </row>
    <row r="26" spans="2:38" ht="13.8" x14ac:dyDescent="0.25">
      <c r="C26" s="45"/>
      <c r="D26" s="55"/>
      <c r="E26" s="241">
        <f>D20</f>
        <v>0</v>
      </c>
      <c r="F26" s="241"/>
      <c r="I26" s="22"/>
      <c r="M26" s="5"/>
      <c r="N26" s="22"/>
      <c r="R26" s="5"/>
    </row>
    <row r="27" spans="2:38" ht="13.8" x14ac:dyDescent="0.25">
      <c r="B27" s="38"/>
      <c r="D27" s="55"/>
      <c r="E27" s="241"/>
      <c r="F27" s="241"/>
      <c r="I27" s="22"/>
      <c r="M27" s="5"/>
      <c r="N27" s="22"/>
      <c r="R27" s="5"/>
    </row>
    <row r="28" spans="2:38" ht="13.95" customHeight="1" x14ac:dyDescent="0.25">
      <c r="B28" s="38"/>
      <c r="D28" s="55"/>
      <c r="E28" s="47"/>
      <c r="I28" s="55"/>
      <c r="J28" s="87"/>
      <c r="L28" s="242">
        <f>V21</f>
        <v>0</v>
      </c>
      <c r="M28" s="5"/>
      <c r="N28" s="55"/>
      <c r="O28" s="87"/>
      <c r="Q28" s="243">
        <f>AA21</f>
        <v>0</v>
      </c>
      <c r="R28" s="5"/>
      <c r="U28" s="42"/>
    </row>
    <row r="29" spans="2:38" ht="13.95" customHeight="1" x14ac:dyDescent="0.25">
      <c r="B29" s="38"/>
      <c r="D29" s="55"/>
      <c r="I29" s="55"/>
      <c r="J29" s="244">
        <f>T21</f>
        <v>0</v>
      </c>
      <c r="L29" s="242"/>
      <c r="M29" s="5"/>
      <c r="N29" s="55"/>
      <c r="O29" s="242">
        <f>Y21</f>
        <v>0</v>
      </c>
      <c r="P29" s="242"/>
      <c r="Q29" s="243"/>
      <c r="R29" s="5"/>
      <c r="U29" s="42"/>
    </row>
    <row r="30" spans="2:38" ht="13.95" customHeight="1" x14ac:dyDescent="0.25">
      <c r="B30" s="38"/>
      <c r="D30" s="55"/>
      <c r="I30" s="22"/>
      <c r="J30" s="244"/>
      <c r="L30" s="55"/>
      <c r="M30" s="5"/>
      <c r="N30" s="22"/>
      <c r="O30" s="242"/>
      <c r="P30" s="242"/>
      <c r="Q30" s="55"/>
      <c r="R30" s="5"/>
      <c r="U30" s="42"/>
    </row>
    <row r="31" spans="2:38" ht="15" customHeight="1" x14ac:dyDescent="0.25">
      <c r="B31" s="52"/>
      <c r="C31" s="1"/>
      <c r="D31" s="23"/>
      <c r="E31" s="1"/>
      <c r="F31" s="1"/>
      <c r="I31" s="22"/>
      <c r="L31" s="23"/>
      <c r="M31" s="5"/>
      <c r="N31" s="22"/>
      <c r="Q31" s="23"/>
      <c r="R31" s="5"/>
      <c r="U31" s="23"/>
    </row>
    <row r="32" spans="2:38" ht="13.95" customHeight="1" x14ac:dyDescent="0.25">
      <c r="B32" s="52"/>
      <c r="C32" s="1"/>
      <c r="D32" s="1"/>
      <c r="E32" s="1"/>
      <c r="F32" s="1"/>
      <c r="I32" s="22"/>
      <c r="L32" s="247">
        <f>W21</f>
        <v>0</v>
      </c>
      <c r="M32" s="247"/>
      <c r="N32" s="22"/>
      <c r="Q32" s="256">
        <f>AB21</f>
        <v>0</v>
      </c>
      <c r="R32" s="256"/>
      <c r="U32" s="46"/>
    </row>
    <row r="33" spans="2:22" ht="13.95" customHeight="1" x14ac:dyDescent="0.25">
      <c r="B33" s="84"/>
      <c r="C33" s="84"/>
      <c r="D33" s="248"/>
      <c r="E33" s="248"/>
      <c r="F33" s="1"/>
      <c r="I33" s="22"/>
      <c r="L33" s="247"/>
      <c r="M33" s="247"/>
      <c r="N33" s="22"/>
      <c r="Q33" s="256"/>
      <c r="R33" s="256"/>
    </row>
    <row r="34" spans="2:22" ht="13.8" x14ac:dyDescent="0.25">
      <c r="B34" s="84"/>
      <c r="C34" s="84"/>
      <c r="D34" s="248"/>
      <c r="E34" s="248"/>
      <c r="F34" s="1"/>
      <c r="I34" s="22"/>
      <c r="L34" s="46"/>
      <c r="M34" s="5"/>
      <c r="N34" s="22"/>
      <c r="Q34" s="46"/>
      <c r="R34" s="5"/>
    </row>
    <row r="35" spans="2:22" ht="13.8" x14ac:dyDescent="0.25">
      <c r="D35" s="54"/>
      <c r="I35" s="6"/>
      <c r="M35" s="5"/>
      <c r="N35" s="6"/>
      <c r="R35" s="5"/>
    </row>
    <row r="36" spans="2:22" ht="13.95" customHeight="1" x14ac:dyDescent="0.25">
      <c r="C36" s="45"/>
      <c r="D36" s="55"/>
      <c r="I36" s="22"/>
      <c r="J36" s="243">
        <f>U21</f>
        <v>0</v>
      </c>
      <c r="K36" s="243" t="str">
        <f>M14</f>
        <v/>
      </c>
      <c r="L36" s="243"/>
      <c r="M36" s="5"/>
      <c r="N36" s="22"/>
      <c r="O36" s="243">
        <f>Z21</f>
        <v>0</v>
      </c>
      <c r="P36" s="243" t="str">
        <f>M15</f>
        <v/>
      </c>
      <c r="R36" s="5"/>
    </row>
    <row r="37" spans="2:22" ht="24.6" x14ac:dyDescent="0.4">
      <c r="B37" s="38"/>
      <c r="D37" s="55"/>
      <c r="I37" s="22"/>
      <c r="J37" s="243"/>
      <c r="K37" s="243"/>
      <c r="L37" s="243"/>
      <c r="M37" s="5"/>
      <c r="N37" s="22"/>
      <c r="O37" s="253"/>
      <c r="P37" s="243"/>
      <c r="R37" s="5"/>
      <c r="V37" s="86"/>
    </row>
    <row r="38" spans="2:22" ht="13.8" x14ac:dyDescent="0.25">
      <c r="B38" s="38"/>
      <c r="D38" s="55"/>
      <c r="E38" s="47"/>
      <c r="I38" s="55"/>
      <c r="M38" s="5"/>
      <c r="N38" s="55"/>
      <c r="R38" s="5"/>
      <c r="U38" s="42"/>
    </row>
    <row r="39" spans="2:22" ht="13.95" customHeight="1" x14ac:dyDescent="0.25">
      <c r="B39" s="241">
        <f>C20</f>
        <v>0</v>
      </c>
      <c r="C39" s="246" t="s">
        <v>32</v>
      </c>
      <c r="D39" s="55"/>
      <c r="I39" s="55"/>
      <c r="M39" s="5"/>
      <c r="N39" s="55"/>
      <c r="R39" s="5"/>
      <c r="U39" s="42"/>
    </row>
    <row r="40" spans="2:22" ht="13.95" customHeight="1" x14ac:dyDescent="0.25">
      <c r="B40" s="241"/>
      <c r="C40" s="246"/>
      <c r="D40" s="55"/>
      <c r="I40" s="22"/>
      <c r="L40" s="55"/>
      <c r="M40" s="5"/>
      <c r="N40" s="22"/>
      <c r="Q40" s="55"/>
      <c r="R40" s="5"/>
      <c r="U40" s="42"/>
    </row>
    <row r="41" spans="2:22" ht="15" customHeight="1" x14ac:dyDescent="0.25">
      <c r="B41" s="241"/>
      <c r="C41" s="246"/>
      <c r="D41" s="23"/>
      <c r="E41" s="1"/>
      <c r="F41" s="1"/>
      <c r="I41" s="22"/>
      <c r="L41" s="23"/>
      <c r="M41" s="5"/>
      <c r="N41" s="22"/>
      <c r="Q41" s="23"/>
      <c r="R41" s="5"/>
      <c r="U41" s="23"/>
    </row>
    <row r="42" spans="2:22" ht="13.95" customHeight="1" x14ac:dyDescent="0.25">
      <c r="B42" s="241"/>
      <c r="C42" s="246"/>
      <c r="D42" s="1"/>
      <c r="E42" s="1"/>
      <c r="F42" s="1"/>
      <c r="I42" s="22"/>
      <c r="M42" s="5"/>
      <c r="N42" s="22"/>
      <c r="R42" s="5"/>
      <c r="U42" s="46"/>
    </row>
    <row r="43" spans="2:22" ht="24.6" customHeight="1" x14ac:dyDescent="0.25">
      <c r="B43" s="241"/>
      <c r="C43" s="246"/>
      <c r="D43" s="54"/>
      <c r="I43" s="6"/>
      <c r="M43" s="5"/>
      <c r="N43" s="6"/>
      <c r="R43" s="5"/>
    </row>
    <row r="44" spans="2:22" ht="24.6" x14ac:dyDescent="0.4">
      <c r="C44" s="45"/>
      <c r="D44" s="55"/>
      <c r="I44" s="22"/>
      <c r="J44" s="86" t="s">
        <v>133</v>
      </c>
      <c r="M44" s="5"/>
      <c r="N44" s="5"/>
      <c r="O44" s="86" t="s">
        <v>148</v>
      </c>
      <c r="P44" s="5"/>
      <c r="Q44" s="5"/>
    </row>
    <row r="45" spans="2:22" ht="13.8" x14ac:dyDescent="0.25">
      <c r="B45" s="38"/>
      <c r="D45" s="55"/>
      <c r="I45" s="22"/>
      <c r="M45" s="5"/>
      <c r="N45" s="22"/>
      <c r="R45" s="5"/>
    </row>
    <row r="46" spans="2:22" ht="13.8" x14ac:dyDescent="0.25">
      <c r="B46" s="38"/>
      <c r="D46" s="55"/>
      <c r="E46" s="47"/>
      <c r="I46" s="22"/>
      <c r="M46" s="5"/>
      <c r="N46" s="22"/>
      <c r="R46" s="5"/>
      <c r="U46" s="42"/>
    </row>
    <row r="47" spans="2:22" ht="21" x14ac:dyDescent="0.25">
      <c r="B47" s="38"/>
      <c r="D47" s="55"/>
      <c r="I47" s="55"/>
      <c r="J47" s="87"/>
      <c r="L47" s="243">
        <f>AF21</f>
        <v>0</v>
      </c>
      <c r="M47" s="5"/>
      <c r="N47" s="249" t="s">
        <v>140</v>
      </c>
      <c r="O47" s="249"/>
      <c r="P47" s="249"/>
      <c r="Q47" s="250" t="e">
        <f>'EP Form'!Y24</f>
        <v>#N/A</v>
      </c>
      <c r="R47" s="250"/>
      <c r="S47" s="250"/>
      <c r="U47" s="42"/>
    </row>
    <row r="48" spans="2:22" ht="19.5" customHeight="1" x14ac:dyDescent="0.25">
      <c r="B48" s="38"/>
      <c r="D48" s="55"/>
      <c r="I48" s="55"/>
      <c r="J48" s="243">
        <f>AD21</f>
        <v>0</v>
      </c>
      <c r="L48" s="243"/>
      <c r="M48" s="5"/>
      <c r="N48" s="249" t="s">
        <v>141</v>
      </c>
      <c r="O48" s="249"/>
      <c r="P48" s="249"/>
      <c r="Q48" s="250" t="e">
        <f>'EP Form'!Y29</f>
        <v>#N/A</v>
      </c>
      <c r="R48" s="250"/>
      <c r="S48" s="250"/>
      <c r="U48" s="42"/>
    </row>
    <row r="49" spans="2:21" ht="19.2" customHeight="1" x14ac:dyDescent="0.25">
      <c r="B49" s="52"/>
      <c r="C49" s="1"/>
      <c r="D49" s="23"/>
      <c r="E49" s="1"/>
      <c r="F49" s="1"/>
      <c r="I49" s="22"/>
      <c r="J49" s="243"/>
      <c r="L49" s="55"/>
      <c r="M49" s="5"/>
      <c r="N49" s="249" t="s">
        <v>142</v>
      </c>
      <c r="O49" s="249"/>
      <c r="P49" s="249"/>
      <c r="Q49" s="250" t="e">
        <f>'EP Form'!Y34</f>
        <v>#N/A</v>
      </c>
      <c r="R49" s="250"/>
      <c r="S49" s="250"/>
      <c r="U49" s="23"/>
    </row>
    <row r="50" spans="2:21" ht="13.8" x14ac:dyDescent="0.25">
      <c r="B50" s="52"/>
      <c r="C50" s="1"/>
      <c r="D50" s="1"/>
      <c r="E50" s="1"/>
      <c r="F50" s="1"/>
      <c r="I50" s="22"/>
      <c r="L50" s="23"/>
      <c r="M50" s="5"/>
      <c r="N50" s="262"/>
      <c r="O50" s="262"/>
      <c r="P50" s="262"/>
      <c r="Q50" s="261"/>
      <c r="R50" s="261"/>
      <c r="S50" s="261"/>
      <c r="U50" s="46"/>
    </row>
    <row r="51" spans="2:21" ht="13.8" x14ac:dyDescent="0.25">
      <c r="B51" s="84"/>
      <c r="C51" s="84"/>
      <c r="D51" s="248"/>
      <c r="E51" s="248"/>
      <c r="F51" s="1"/>
      <c r="I51" s="22"/>
      <c r="L51" s="247">
        <f>AG21</f>
        <v>0</v>
      </c>
      <c r="M51" s="264"/>
      <c r="N51" s="22"/>
      <c r="Q51" s="258"/>
      <c r="R51" s="258"/>
    </row>
    <row r="52" spans="2:21" ht="13.8" x14ac:dyDescent="0.25">
      <c r="B52" s="84"/>
      <c r="C52" s="84"/>
      <c r="D52" s="248"/>
      <c r="E52" s="248"/>
      <c r="F52" s="1"/>
      <c r="I52" s="22"/>
      <c r="L52" s="264"/>
      <c r="M52" s="264"/>
      <c r="N52" s="22"/>
      <c r="Q52" s="258"/>
      <c r="R52" s="258"/>
    </row>
    <row r="53" spans="2:21" ht="13.8" x14ac:dyDescent="0.25">
      <c r="D53" s="54"/>
      <c r="I53" s="22"/>
      <c r="L53" s="46"/>
      <c r="M53" s="5"/>
      <c r="N53" s="22"/>
      <c r="Q53" s="46"/>
      <c r="R53" s="5"/>
    </row>
    <row r="54" spans="2:21" ht="13.8" x14ac:dyDescent="0.25">
      <c r="C54" s="45"/>
      <c r="D54" s="55"/>
      <c r="I54" s="6"/>
      <c r="M54" s="5"/>
      <c r="N54" s="6"/>
      <c r="R54" s="5"/>
    </row>
    <row r="55" spans="2:21" ht="13.8" x14ac:dyDescent="0.25">
      <c r="B55" s="38"/>
      <c r="D55" s="55"/>
      <c r="I55" s="22"/>
      <c r="J55" s="243">
        <f>AE21</f>
        <v>0</v>
      </c>
      <c r="K55" s="254" t="str">
        <f>M16</f>
        <v/>
      </c>
      <c r="M55" s="5"/>
      <c r="N55" s="22"/>
      <c r="O55" s="253"/>
      <c r="P55" s="259"/>
      <c r="R55" s="5"/>
    </row>
    <row r="56" spans="2:21" ht="13.8" x14ac:dyDescent="0.25">
      <c r="B56" s="38"/>
      <c r="D56" s="55"/>
      <c r="E56" s="47"/>
      <c r="I56" s="22"/>
      <c r="J56" s="253"/>
      <c r="K56" s="254"/>
      <c r="M56" s="5"/>
      <c r="N56" s="22"/>
      <c r="O56" s="253"/>
      <c r="P56" s="259"/>
      <c r="R56" s="5"/>
      <c r="U56" s="42"/>
    </row>
    <row r="57" spans="2:21" ht="13.8" x14ac:dyDescent="0.25">
      <c r="B57" s="38"/>
      <c r="D57" s="55"/>
      <c r="I57" s="55"/>
      <c r="M57" s="5"/>
      <c r="N57" s="55"/>
      <c r="R57" s="5"/>
      <c r="U57" s="42"/>
    </row>
    <row r="58" spans="2:21" ht="13.8" x14ac:dyDescent="0.25">
      <c r="B58" s="38"/>
      <c r="D58" s="55"/>
      <c r="I58" s="55"/>
      <c r="M58" s="5"/>
      <c r="N58" s="55"/>
      <c r="R58" s="5"/>
      <c r="U58" s="42"/>
    </row>
    <row r="59" spans="2:21" ht="15" customHeight="1" x14ac:dyDescent="0.25">
      <c r="B59" s="52"/>
      <c r="C59" s="1"/>
      <c r="D59" s="23"/>
      <c r="E59" s="1"/>
      <c r="F59" s="1"/>
      <c r="I59" s="22"/>
      <c r="L59" s="55"/>
      <c r="M59" s="5"/>
      <c r="N59" s="22"/>
      <c r="Q59" s="55"/>
      <c r="R59" s="5"/>
      <c r="U59" s="23"/>
    </row>
    <row r="60" spans="2:21" ht="13.8" x14ac:dyDescent="0.25">
      <c r="B60" s="52"/>
      <c r="C60" s="1"/>
      <c r="D60" s="1"/>
      <c r="E60" s="1"/>
      <c r="F60" s="1"/>
      <c r="I60" s="22"/>
      <c r="L60" s="23"/>
      <c r="M60" s="5"/>
      <c r="N60" s="22"/>
      <c r="Q60" s="23"/>
      <c r="R60" s="5"/>
      <c r="U60" s="46"/>
    </row>
    <row r="61" spans="2:21" ht="13.8" x14ac:dyDescent="0.25">
      <c r="B61" s="84"/>
      <c r="C61" s="84"/>
      <c r="D61" s="248"/>
      <c r="E61" s="248"/>
      <c r="F61" s="1"/>
      <c r="I61" s="22"/>
      <c r="M61" s="5"/>
      <c r="N61" s="22"/>
      <c r="R61" s="5"/>
    </row>
    <row r="62" spans="2:21" ht="13.8" x14ac:dyDescent="0.25">
      <c r="B62" s="84"/>
      <c r="C62" s="84"/>
      <c r="D62" s="248"/>
      <c r="E62" s="248"/>
      <c r="F62" s="1"/>
      <c r="I62" s="6"/>
      <c r="M62" s="5"/>
      <c r="N62" s="6"/>
      <c r="R62" s="5"/>
    </row>
    <row r="63" spans="2:21" ht="16.95" customHeight="1" x14ac:dyDescent="0.25">
      <c r="B63" s="26"/>
      <c r="I63" s="70"/>
      <c r="M63" s="5"/>
      <c r="N63" s="5"/>
      <c r="O63" s="5"/>
      <c r="P63" s="5"/>
      <c r="Q63" s="5"/>
    </row>
    <row r="64" spans="2:21" ht="17.399999999999999" x14ac:dyDescent="0.3">
      <c r="B64" s="51" t="s">
        <v>96</v>
      </c>
      <c r="C64" s="15"/>
      <c r="D64" s="15"/>
      <c r="E64" s="15"/>
      <c r="F64" s="15"/>
      <c r="G64" s="15"/>
      <c r="H64" s="15"/>
      <c r="I64" s="18"/>
      <c r="J64" s="15"/>
      <c r="K64" s="15"/>
      <c r="L64" s="15"/>
      <c r="M64" s="15"/>
      <c r="N64" s="15"/>
      <c r="O64" s="15"/>
      <c r="P64" s="15"/>
      <c r="Q64" s="15"/>
      <c r="R64" s="15"/>
      <c r="S64" s="15"/>
    </row>
    <row r="66" spans="2:19" x14ac:dyDescent="0.25">
      <c r="H66" s="6" t="s">
        <v>97</v>
      </c>
    </row>
    <row r="67" spans="2:19" x14ac:dyDescent="0.25">
      <c r="H67" s="6" t="s">
        <v>103</v>
      </c>
    </row>
    <row r="69" spans="2:19" x14ac:dyDescent="0.25">
      <c r="H69" s="6" t="s">
        <v>76</v>
      </c>
    </row>
    <row r="70" spans="2:19" x14ac:dyDescent="0.25">
      <c r="H70" s="6"/>
    </row>
    <row r="71" spans="2:19" x14ac:dyDescent="0.25">
      <c r="H71" s="6"/>
    </row>
    <row r="72" spans="2:19" x14ac:dyDescent="0.25">
      <c r="H72" s="6"/>
    </row>
    <row r="73" spans="2:19" x14ac:dyDescent="0.25">
      <c r="H73" s="6"/>
    </row>
    <row r="74" spans="2:19" ht="16.8" x14ac:dyDescent="0.3">
      <c r="B74" s="63" t="s">
        <v>31</v>
      </c>
      <c r="C74" s="64" t="s">
        <v>54</v>
      </c>
      <c r="D74" s="64" t="s">
        <v>42</v>
      </c>
      <c r="E74" s="64" t="s">
        <v>43</v>
      </c>
      <c r="F74" s="64" t="s">
        <v>44</v>
      </c>
      <c r="G74" s="64" t="s">
        <v>45</v>
      </c>
      <c r="H74" s="64" t="s">
        <v>46</v>
      </c>
      <c r="I74" s="64" t="s">
        <v>47</v>
      </c>
      <c r="J74" s="64" t="s">
        <v>48</v>
      </c>
      <c r="K74" s="64" t="s">
        <v>49</v>
      </c>
      <c r="L74" s="64" t="s">
        <v>50</v>
      </c>
      <c r="M74" s="64" t="s">
        <v>51</v>
      </c>
      <c r="N74" s="64" t="s">
        <v>52</v>
      </c>
      <c r="O74" s="64" t="s">
        <v>53</v>
      </c>
    </row>
    <row r="75" spans="2:19" ht="16.8" x14ac:dyDescent="0.3">
      <c r="B75" s="58" t="s">
        <v>38</v>
      </c>
      <c r="C75" s="130">
        <f>'EP Form'!C73</f>
        <v>0</v>
      </c>
      <c r="D75" s="130">
        <f>'EP Form'!D73</f>
        <v>0</v>
      </c>
      <c r="E75" s="130">
        <f>'EP Form'!E73</f>
        <v>0</v>
      </c>
      <c r="F75" s="130">
        <f>'EP Form'!F73</f>
        <v>0</v>
      </c>
      <c r="G75" s="130">
        <f>'EP Form'!G73</f>
        <v>0</v>
      </c>
      <c r="H75" s="130">
        <f>'EP Form'!H73</f>
        <v>0</v>
      </c>
      <c r="I75" s="130">
        <f>'EP Form'!I73</f>
        <v>0</v>
      </c>
      <c r="J75" s="130">
        <f>'EP Form'!J73</f>
        <v>0</v>
      </c>
      <c r="K75" s="130">
        <f>'EP Form'!K73</f>
        <v>0</v>
      </c>
      <c r="L75" s="130">
        <f>'EP Form'!L73</f>
        <v>0</v>
      </c>
      <c r="M75" s="130">
        <f>'EP Form'!M73</f>
        <v>0</v>
      </c>
      <c r="N75" s="130">
        <f>'EP Form'!N73</f>
        <v>0</v>
      </c>
      <c r="O75" s="130">
        <f>'EP Form'!O73</f>
        <v>0</v>
      </c>
    </row>
    <row r="76" spans="2:19" ht="16.8" x14ac:dyDescent="0.3">
      <c r="B76" s="58"/>
      <c r="C76" s="130"/>
      <c r="D76" s="130"/>
      <c r="E76" s="130"/>
      <c r="F76" s="130"/>
      <c r="G76" s="130"/>
      <c r="H76" s="130"/>
      <c r="I76" s="130"/>
      <c r="J76" s="130"/>
      <c r="K76" s="130"/>
      <c r="L76" s="130"/>
      <c r="M76" s="130"/>
      <c r="N76" s="130"/>
      <c r="O76" s="130"/>
    </row>
    <row r="77" spans="2:19" ht="13.8" x14ac:dyDescent="0.25">
      <c r="B77" s="5"/>
      <c r="C77" s="5"/>
      <c r="D77" s="5"/>
      <c r="E77" s="5"/>
      <c r="F77" s="5"/>
      <c r="G77" s="5"/>
      <c r="H77" s="5"/>
      <c r="I77" s="5"/>
      <c r="J77" s="5"/>
      <c r="K77" s="5"/>
      <c r="L77" s="5"/>
      <c r="M77" s="5"/>
      <c r="N77" s="5"/>
      <c r="O77" s="5"/>
      <c r="P77" s="5"/>
    </row>
    <row r="78" spans="2:19" ht="17.399999999999999" x14ac:dyDescent="0.3">
      <c r="B78" s="51"/>
      <c r="C78" s="15"/>
      <c r="D78" s="15"/>
      <c r="E78" s="15"/>
      <c r="F78" s="15"/>
      <c r="G78" s="15"/>
      <c r="H78" s="15"/>
      <c r="I78" s="18"/>
      <c r="J78" s="15"/>
      <c r="K78" s="15"/>
      <c r="L78" s="15"/>
      <c r="M78" s="15"/>
      <c r="N78" s="15"/>
      <c r="O78" s="15"/>
      <c r="P78" s="15"/>
      <c r="Q78" s="15"/>
      <c r="R78" s="15"/>
      <c r="S78" s="93"/>
    </row>
    <row r="79" spans="2:19" ht="21" customHeight="1" x14ac:dyDescent="0.25">
      <c r="B79" s="7"/>
      <c r="G79" s="80"/>
      <c r="Q79" s="28"/>
    </row>
    <row r="80" spans="2:19" ht="13.8" x14ac:dyDescent="0.25">
      <c r="B80" s="7"/>
      <c r="G80" s="83"/>
      <c r="Q80" s="28"/>
    </row>
    <row r="81" spans="2:17" ht="13.8" x14ac:dyDescent="0.25">
      <c r="B81" s="7"/>
      <c r="G81" s="83"/>
      <c r="P81" s="28"/>
      <c r="Q81" s="28"/>
    </row>
  </sheetData>
  <sheetProtection algorithmName="SHA-512" hashValue="4PAknLThfVoeeEf/nKnmNYM/d4s+yDy35han+dlyd05rntWVvr1h4eaWK2XmTXWA4x7V2uzonspYQ0mb/wSHVQ==" saltValue="tDXLHAizoEOIMgNiBNkmZg==" spinCount="100000" sheet="1" objects="1" scenarios="1"/>
  <protectedRanges>
    <protectedRange sqref="E6:E7 M6:M7" name="Range3"/>
  </protectedRanges>
  <mergeCells count="41">
    <mergeCell ref="T12:W12"/>
    <mergeCell ref="Y12:AB12"/>
    <mergeCell ref="AD12:AG12"/>
    <mergeCell ref="AI12:AL12"/>
    <mergeCell ref="M6:Q6"/>
    <mergeCell ref="B8:I9"/>
    <mergeCell ref="E25:F25"/>
    <mergeCell ref="E26:F27"/>
    <mergeCell ref="L28:L29"/>
    <mergeCell ref="Q28:Q29"/>
    <mergeCell ref="J29:J30"/>
    <mergeCell ref="O29:P30"/>
    <mergeCell ref="L32:M33"/>
    <mergeCell ref="Q32:R33"/>
    <mergeCell ref="D33:E33"/>
    <mergeCell ref="D34:E34"/>
    <mergeCell ref="O36:O37"/>
    <mergeCell ref="P36:P37"/>
    <mergeCell ref="J36:L37"/>
    <mergeCell ref="B39:B43"/>
    <mergeCell ref="C39:C43"/>
    <mergeCell ref="L47:L48"/>
    <mergeCell ref="J48:J49"/>
    <mergeCell ref="Q47:S47"/>
    <mergeCell ref="Q48:S48"/>
    <mergeCell ref="Q49:S49"/>
    <mergeCell ref="Q50:S50"/>
    <mergeCell ref="D61:E61"/>
    <mergeCell ref="D62:E62"/>
    <mergeCell ref="N47:P47"/>
    <mergeCell ref="N48:P48"/>
    <mergeCell ref="N49:P49"/>
    <mergeCell ref="N50:P50"/>
    <mergeCell ref="D51:E51"/>
    <mergeCell ref="L51:M52"/>
    <mergeCell ref="Q51:R52"/>
    <mergeCell ref="D52:E52"/>
    <mergeCell ref="J55:J56"/>
    <mergeCell ref="K55:K56"/>
    <mergeCell ref="O55:O56"/>
    <mergeCell ref="P55:P56"/>
  </mergeCells>
  <pageMargins left="0.25" right="0.25" top="0.25" bottom="0.25" header="0.3" footer="0.3"/>
  <pageSetup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EP Form</vt:lpstr>
      <vt:lpstr>InfoSheet</vt:lpstr>
      <vt:lpstr>Millimeter to Inches Calc</vt:lpstr>
      <vt:lpstr>Cutout Example</vt:lpstr>
      <vt:lpstr>OfficeOnlyA</vt:lpstr>
      <vt:lpstr>OfficeOnlyB</vt:lpstr>
      <vt:lpstr>OfficeOnlyC</vt:lpstr>
      <vt:lpstr>OfficeOnlyD</vt:lpstr>
      <vt:lpstr>OfficeOnlyE</vt:lpstr>
      <vt:lpstr>OfficeOnlyF</vt:lpstr>
      <vt:lpstr>'Cutout Example'!Print_Area</vt:lpstr>
      <vt:lpstr>'EP Form'!Print_Area</vt:lpstr>
      <vt:lpstr>InfoSheet!Print_Area</vt:lpstr>
      <vt:lpstr>OfficeOnlyA!Print_Area</vt:lpstr>
      <vt:lpstr>OfficeOnlyB!Print_Area</vt:lpstr>
      <vt:lpstr>OfficeOnlyC!Print_Area</vt:lpstr>
      <vt:lpstr>OfficeOnlyD!Print_Area</vt:lpstr>
      <vt:lpstr>OfficeOnlyE!Print_Area</vt:lpstr>
      <vt:lpstr>OfficeOnlyF!Print_Area</vt:lpstr>
    </vt:vector>
  </TitlesOfParts>
  <Company>Fellfab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Maddalena</dc:creator>
  <cp:lastModifiedBy>Mark Maddalena</cp:lastModifiedBy>
  <cp:lastPrinted>2021-10-04T14:48:54Z</cp:lastPrinted>
  <dcterms:created xsi:type="dcterms:W3CDTF">2008-02-21T13:26:21Z</dcterms:created>
  <dcterms:modified xsi:type="dcterms:W3CDTF">2021-12-16T21:08:01Z</dcterms:modified>
</cp:coreProperties>
</file>